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romsdalsnett-my.sharepoint.com/personal/nils_harnes_hustadvika_kommune_no/Documents/Documents/Budsjett 2026/"/>
    </mc:Choice>
  </mc:AlternateContent>
  <xr:revisionPtr revIDLastSave="480" documentId="11_AD4D1D646341095ACB70002D3D1B71785ADEDD88" xr6:coauthVersionLast="47" xr6:coauthVersionMax="47" xr10:uidLastSave="{116B4AC6-5596-48B8-8F2B-4F33F2EBF750}"/>
  <bookViews>
    <workbookView xWindow="-110" yWindow="-110" windowWidth="19420" windowHeight="1030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  <c r="D53" i="1" s="1"/>
  <c r="D32" i="1" s="1"/>
  <c r="D33" i="1" s="1"/>
  <c r="E52" i="1"/>
  <c r="E53" i="1" s="1"/>
  <c r="E32" i="1" s="1"/>
  <c r="E33" i="1" s="1"/>
  <c r="F52" i="1"/>
  <c r="F53" i="1" s="1"/>
  <c r="F32" i="1" s="1"/>
  <c r="F33" i="1" s="1"/>
  <c r="C52" i="1"/>
  <c r="C53" i="1" s="1"/>
  <c r="C32" i="1" s="1"/>
  <c r="C34" i="1" s="1"/>
  <c r="F20" i="1"/>
  <c r="E20" i="1"/>
  <c r="D20" i="1"/>
  <c r="C21" i="1"/>
  <c r="C20" i="1" s="1"/>
  <c r="C35" i="1" l="1"/>
  <c r="D34" i="1"/>
  <c r="E34" i="1" s="1"/>
  <c r="F34" i="1" s="1"/>
  <c r="D21" i="1"/>
  <c r="C23" i="1"/>
  <c r="E21" i="1" l="1"/>
  <c r="D35" i="1"/>
  <c r="F21" i="1" l="1"/>
  <c r="F35" i="1" s="1"/>
  <c r="E35" i="1"/>
</calcChain>
</file>

<file path=xl/sharedStrings.xml><?xml version="1.0" encoding="utf-8"?>
<sst xmlns="http://schemas.openxmlformats.org/spreadsheetml/2006/main" count="71" uniqueCount="65">
  <si>
    <t>KEF stilling</t>
  </si>
  <si>
    <t>Søskenmoderasjon SFO</t>
  </si>
  <si>
    <t>Skolestruktur 3</t>
  </si>
  <si>
    <t xml:space="preserve">KEF stilling </t>
  </si>
  <si>
    <t>Helse Mestring</t>
  </si>
  <si>
    <t>Kulturmidler lag/org</t>
  </si>
  <si>
    <t xml:space="preserve">Samfunn/Næring </t>
  </si>
  <si>
    <t>Privatisering av veier</t>
  </si>
  <si>
    <t>Tekniske tjenester</t>
  </si>
  <si>
    <t>Pr.år endringer</t>
  </si>
  <si>
    <t>Inntekter</t>
  </si>
  <si>
    <t>Rammeområde</t>
  </si>
  <si>
    <t>Inndekninger:</t>
  </si>
  <si>
    <t>Sum inndekninger</t>
  </si>
  <si>
    <t>Netto behov inndekning</t>
  </si>
  <si>
    <t>Satt av til disp.fond</t>
  </si>
  <si>
    <t xml:space="preserve">Oppvekst </t>
  </si>
  <si>
    <t>Familiens hus</t>
  </si>
  <si>
    <t>Sak 62/25 Bryn IL</t>
  </si>
  <si>
    <t>Kultur</t>
  </si>
  <si>
    <t>Redusere ramme oppvekst felles</t>
  </si>
  <si>
    <t>Verbalforslag:</t>
  </si>
  <si>
    <t>Sum årlig</t>
  </si>
  <si>
    <t>Endring på KD forslag</t>
  </si>
  <si>
    <t>Økte bevilgninger:</t>
  </si>
  <si>
    <t>Akkumulert årsvirkning</t>
  </si>
  <si>
    <t>Investeringesbudsjett:</t>
  </si>
  <si>
    <t>Helse Velferd</t>
  </si>
  <si>
    <t>Nedtrekk:</t>
  </si>
  <si>
    <t>Tornes BH</t>
  </si>
  <si>
    <t>Egen politisk sak</t>
  </si>
  <si>
    <t>Oppussing Mikalmarka</t>
  </si>
  <si>
    <t>Svømmehall Eide</t>
  </si>
  <si>
    <t>Tilrettelegging boligtomter</t>
  </si>
  <si>
    <t>Bygningsmessige tiltak Eide U.skole</t>
  </si>
  <si>
    <t>Sum nedtrekk</t>
  </si>
  <si>
    <t>Driftsmessig konsekvenser rente/avdrag</t>
  </si>
  <si>
    <t>Satt av til disp.fond.KD forslag</t>
  </si>
  <si>
    <t>Ramme KD</t>
  </si>
  <si>
    <t>Ramme kultur</t>
  </si>
  <si>
    <t>Reduksjon ramme fam.hus</t>
  </si>
  <si>
    <t>Reduksjon ramme KD</t>
  </si>
  <si>
    <t>Reduksjon husleie flere rammer</t>
  </si>
  <si>
    <t xml:space="preserve">Reduksjon ramme Bo habilitering </t>
  </si>
  <si>
    <t>Medlemskap nytt destinasjonsselskap</t>
  </si>
  <si>
    <t>Fysioterapeut stilling (vakant)</t>
  </si>
  <si>
    <t>E-skatt 3 år fritak opprettholdes</t>
  </si>
  <si>
    <t>Bunnfradrag e-skatt opprettholdes</t>
  </si>
  <si>
    <t>Redusert finansutgifter</t>
  </si>
  <si>
    <t>Merknader:</t>
  </si>
  <si>
    <t>Pkt. 8</t>
  </si>
  <si>
    <t>Med følgende endringer. Innarbeides.</t>
  </si>
  <si>
    <t>Kontroller</t>
  </si>
  <si>
    <t>Helse/velferdsplan.</t>
  </si>
  <si>
    <t>Ramme NAV</t>
  </si>
  <si>
    <t>Feil i saken?</t>
  </si>
  <si>
    <t>PKT 8</t>
  </si>
  <si>
    <t>PKT 9</t>
  </si>
  <si>
    <t>10. Kommunestyret ønsker oppstart av arbeidet med en trafikktryggingsplan i 2026. Hovedutvalg teknisk, miljø og næring skal følge arbeidet tett.</t>
  </si>
  <si>
    <t>11. Kommunestyret ber om at en sak om offentlig pensjonanbud fremmes i løpet av 2026.</t>
  </si>
  <si>
    <t>12. Kommunestyret ønsker oppstart av en strandsoneplan i 2026</t>
  </si>
  <si>
    <t xml:space="preserve">13. Kommunestyret ber om en politisk sak som evaluerer jordmorstjenesten i kommunen. </t>
  </si>
  <si>
    <t xml:space="preserve">14. Kommunestyret ber om at det fremmes en sak der kommunen kan ha et tettere samarbeid med aktørene bak Atlanterhavsspelet. </t>
  </si>
  <si>
    <t>15. kommunestyret ber om at KD fremmer en sak som omhandler muligheter for besparelser på innkjøpsområdet.</t>
  </si>
  <si>
    <t xml:space="preserve">16. Kommunestyret ber om et prosjekt for reduksjon av sykefravær: 
 Faktorer som bør vurderes:
 • Heltidskultur 
 • Økt grunnbemanning 
 • Øke driftstilskudd for fysioterapi på sikt. Lang venteliste pdd bidrar til økt risiko for langtidsfravær.
 • Økt fokus på fagutvikling 
 • Økt fokus på arbeidsmiljø. medbestemmelse og ledelse 
 • Etablere vikarpool i barnehagesektor, skolesektor og i Helse og velferdssektoren.
. Vurdere tiltak som servicevert i institusjoner/omsorgssenter, lekeressurs i bhg, eldre som ressurs i skole etc.
 • Se på om det er tekniske hjelpemidler i helsesektoren som kan avlaste
 • Øke bevilgningen til videreutdanning av personell, spesielt for pedagoger og sykepleiere for å sikre rekruttering/beholde personell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</si>
</sst>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kr&quot;\ * #,##0_-;\-&quot;kr&quot;\ * #,##0_-;_-&quot;kr&quot;\ 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0" borderId="0" xfId="0" applyNumberFormat="1" applyBorder="1"/>
    <xf numFmtId="164" fontId="0" fillId="0" borderId="6" xfId="0" applyNumberFormat="1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0" fontId="0" fillId="0" borderId="10" xfId="0" applyBorder="1"/>
    <xf numFmtId="164" fontId="0" fillId="0" borderId="10" xfId="0" applyNumberFormat="1" applyBorder="1"/>
    <xf numFmtId="164" fontId="0" fillId="0" borderId="11" xfId="0" applyNumberFormat="1" applyBorder="1"/>
    <xf numFmtId="0" fontId="0" fillId="0" borderId="11" xfId="0" applyBorder="1"/>
    <xf numFmtId="164" fontId="0" fillId="0" borderId="12" xfId="0" applyNumberFormat="1" applyBorder="1"/>
    <xf numFmtId="0" fontId="0" fillId="0" borderId="13" xfId="0" applyBorder="1"/>
    <xf numFmtId="164" fontId="0" fillId="0" borderId="1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0" fontId="0" fillId="0" borderId="5" xfId="0" applyFill="1" applyBorder="1"/>
    <xf numFmtId="0" fontId="0" fillId="0" borderId="13" xfId="0" applyFill="1" applyBorder="1"/>
    <xf numFmtId="0" fontId="0" fillId="0" borderId="14" xfId="0" applyBorder="1"/>
    <xf numFmtId="0" fontId="0" fillId="0" borderId="15" xfId="0" applyBorder="1"/>
    <xf numFmtId="0" fontId="0" fillId="0" borderId="1" xfId="0" applyBorder="1"/>
    <xf numFmtId="0" fontId="0" fillId="0" borderId="9" xfId="0" applyBorder="1"/>
    <xf numFmtId="0" fontId="0" fillId="0" borderId="0" xfId="0" applyFill="1" applyBorder="1"/>
    <xf numFmtId="0" fontId="1" fillId="0" borderId="2" xfId="0" applyFont="1" applyBorder="1"/>
    <xf numFmtId="0" fontId="1" fillId="0" borderId="5" xfId="0" applyFont="1" applyBorder="1"/>
    <xf numFmtId="0" fontId="1" fillId="0" borderId="1" xfId="0" applyFont="1" applyBorder="1"/>
    <xf numFmtId="0" fontId="0" fillId="0" borderId="11" xfId="0" applyFill="1" applyBorder="1"/>
    <xf numFmtId="0" fontId="0" fillId="2" borderId="5" xfId="0" applyFill="1" applyBorder="1"/>
    <xf numFmtId="164" fontId="0" fillId="2" borderId="11" xfId="0" applyNumberFormat="1" applyFill="1" applyBorder="1"/>
    <xf numFmtId="164" fontId="0" fillId="2" borderId="0" xfId="0" applyNumberFormat="1" applyFill="1" applyBorder="1"/>
    <xf numFmtId="164" fontId="0" fillId="2" borderId="6" xfId="0" applyNumberFormat="1" applyFill="1" applyBorder="1"/>
    <xf numFmtId="0" fontId="0" fillId="2" borderId="6" xfId="0" applyFill="1" applyBorder="1"/>
    <xf numFmtId="164" fontId="0" fillId="2" borderId="1" xfId="0" applyNumberFormat="1" applyFill="1" applyBorder="1"/>
    <xf numFmtId="164" fontId="0" fillId="2" borderId="1" xfId="0" applyNumberFormat="1" applyFont="1" applyFill="1" applyBorder="1"/>
    <xf numFmtId="0" fontId="0" fillId="0" borderId="12" xfId="0" applyBorder="1"/>
    <xf numFmtId="0" fontId="1" fillId="0" borderId="3" xfId="0" applyFont="1" applyBorder="1"/>
    <xf numFmtId="0" fontId="0" fillId="0" borderId="8" xfId="0" applyBorder="1"/>
    <xf numFmtId="0" fontId="0" fillId="0" borderId="7" xfId="0" applyBorder="1" applyAlignment="1">
      <alignment wrapText="1"/>
    </xf>
    <xf numFmtId="0" fontId="1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3"/>
  <sheetViews>
    <sheetView tabSelected="1" workbookViewId="0">
      <selection activeCell="A62" sqref="A62"/>
    </sheetView>
  </sheetViews>
  <sheetFormatPr baseColWidth="10" defaultColWidth="8.7265625" defaultRowHeight="14.5" x14ac:dyDescent="0.35"/>
  <cols>
    <col min="1" max="1" width="26.90625" customWidth="1"/>
    <col min="2" max="2" width="38.54296875" customWidth="1"/>
    <col min="3" max="3" width="16.26953125" customWidth="1"/>
    <col min="4" max="4" width="15" bestFit="1" customWidth="1"/>
    <col min="5" max="6" width="15.54296875" bestFit="1" customWidth="1"/>
    <col min="7" max="7" width="19" customWidth="1"/>
    <col min="8" max="8" width="2.1796875" customWidth="1"/>
    <col min="9" max="9" width="10.1796875" customWidth="1"/>
    <col min="10" max="10" width="37.7265625" customWidth="1"/>
  </cols>
  <sheetData>
    <row r="1" spans="1:8" x14ac:dyDescent="0.35">
      <c r="B1" t="s">
        <v>51</v>
      </c>
    </row>
    <row r="2" spans="1:8" x14ac:dyDescent="0.35">
      <c r="B2" t="s">
        <v>50</v>
      </c>
    </row>
    <row r="3" spans="1:8" ht="15" thickBot="1" x14ac:dyDescent="0.4"/>
    <row r="4" spans="1:8" ht="15" thickBot="1" x14ac:dyDescent="0.4">
      <c r="A4" s="14"/>
      <c r="B4" s="1" t="s">
        <v>23</v>
      </c>
      <c r="C4" s="14">
        <v>2026</v>
      </c>
      <c r="D4" s="2">
        <v>2027</v>
      </c>
      <c r="E4" s="14">
        <v>2028</v>
      </c>
      <c r="F4" s="3">
        <v>2029</v>
      </c>
      <c r="G4" s="26" t="s">
        <v>11</v>
      </c>
    </row>
    <row r="5" spans="1:8" ht="15" thickBot="1" x14ac:dyDescent="0.4">
      <c r="A5" s="17"/>
      <c r="B5" s="30" t="s">
        <v>24</v>
      </c>
      <c r="C5" s="14"/>
      <c r="D5" s="2"/>
      <c r="E5" s="14"/>
      <c r="F5" s="3"/>
      <c r="G5" s="27"/>
    </row>
    <row r="6" spans="1:8" x14ac:dyDescent="0.35">
      <c r="A6" s="45" t="s">
        <v>56</v>
      </c>
      <c r="B6" s="1" t="s">
        <v>47</v>
      </c>
      <c r="C6" s="15">
        <v>5700000</v>
      </c>
      <c r="D6" s="12"/>
      <c r="E6" s="15"/>
      <c r="F6" s="13"/>
      <c r="G6" s="8" t="s">
        <v>10</v>
      </c>
    </row>
    <row r="7" spans="1:8" x14ac:dyDescent="0.35">
      <c r="A7" s="17"/>
      <c r="B7" s="4" t="s">
        <v>46</v>
      </c>
      <c r="C7" s="16">
        <v>750000</v>
      </c>
      <c r="D7" s="5"/>
      <c r="E7" s="16"/>
      <c r="F7" s="6"/>
      <c r="G7" s="8" t="s">
        <v>10</v>
      </c>
    </row>
    <row r="8" spans="1:8" x14ac:dyDescent="0.35">
      <c r="A8" s="17"/>
      <c r="B8" s="4" t="s">
        <v>0</v>
      </c>
      <c r="C8" s="16">
        <v>175000</v>
      </c>
      <c r="D8" s="5">
        <v>175000</v>
      </c>
      <c r="E8" s="16"/>
      <c r="F8" s="6"/>
      <c r="G8" s="8" t="s">
        <v>17</v>
      </c>
    </row>
    <row r="9" spans="1:8" x14ac:dyDescent="0.35">
      <c r="A9" s="17"/>
      <c r="B9" s="4" t="s">
        <v>1</v>
      </c>
      <c r="C9" s="16">
        <v>200000</v>
      </c>
      <c r="D9" s="5">
        <v>250000</v>
      </c>
      <c r="E9" s="16"/>
      <c r="F9" s="6"/>
      <c r="G9" s="8" t="s">
        <v>16</v>
      </c>
    </row>
    <row r="10" spans="1:8" x14ac:dyDescent="0.35">
      <c r="A10" s="17"/>
      <c r="B10" s="4" t="s">
        <v>2</v>
      </c>
      <c r="C10" s="16"/>
      <c r="D10" s="5"/>
      <c r="E10" s="16">
        <v>5000000</v>
      </c>
      <c r="F10" s="6">
        <v>5000000</v>
      </c>
      <c r="G10" s="8" t="s">
        <v>16</v>
      </c>
    </row>
    <row r="11" spans="1:8" x14ac:dyDescent="0.35">
      <c r="A11" s="17"/>
      <c r="B11" s="4" t="s">
        <v>3</v>
      </c>
      <c r="C11" s="16">
        <v>270000</v>
      </c>
      <c r="D11" s="5">
        <v>270000</v>
      </c>
      <c r="E11" s="16"/>
      <c r="F11" s="6"/>
      <c r="G11" s="8" t="s">
        <v>4</v>
      </c>
    </row>
    <row r="12" spans="1:8" x14ac:dyDescent="0.35">
      <c r="A12" s="17"/>
      <c r="B12" s="34" t="s">
        <v>45</v>
      </c>
      <c r="C12" s="35">
        <v>400000</v>
      </c>
      <c r="D12" s="36">
        <v>400000</v>
      </c>
      <c r="E12" s="35"/>
      <c r="F12" s="37"/>
      <c r="G12" s="38" t="s">
        <v>4</v>
      </c>
    </row>
    <row r="13" spans="1:8" x14ac:dyDescent="0.35">
      <c r="A13" s="17"/>
      <c r="B13" s="4" t="s">
        <v>5</v>
      </c>
      <c r="C13" s="16">
        <v>400000</v>
      </c>
      <c r="D13" s="5"/>
      <c r="E13" s="16"/>
      <c r="F13" s="6"/>
      <c r="G13" s="8" t="s">
        <v>6</v>
      </c>
    </row>
    <row r="14" spans="1:8" x14ac:dyDescent="0.35">
      <c r="A14" s="17"/>
      <c r="B14" s="4" t="s">
        <v>7</v>
      </c>
      <c r="C14" s="16">
        <v>1512000</v>
      </c>
      <c r="D14" s="5">
        <v>1512000</v>
      </c>
      <c r="E14" s="16"/>
      <c r="F14" s="6"/>
      <c r="G14" s="8" t="s">
        <v>8</v>
      </c>
    </row>
    <row r="15" spans="1:8" x14ac:dyDescent="0.35">
      <c r="A15" s="17"/>
      <c r="B15" s="4" t="s">
        <v>52</v>
      </c>
      <c r="C15" s="16">
        <v>1000000</v>
      </c>
      <c r="D15" s="7"/>
      <c r="E15" s="17"/>
      <c r="F15" s="8"/>
      <c r="G15" s="8" t="s">
        <v>38</v>
      </c>
      <c r="H15" s="29"/>
    </row>
    <row r="16" spans="1:8" x14ac:dyDescent="0.35">
      <c r="A16" s="17"/>
      <c r="B16" s="4" t="s">
        <v>18</v>
      </c>
      <c r="C16" s="16">
        <v>200000</v>
      </c>
      <c r="D16" s="7"/>
      <c r="E16" s="17"/>
      <c r="F16" s="8"/>
      <c r="G16" s="8" t="s">
        <v>19</v>
      </c>
    </row>
    <row r="17" spans="1:7" x14ac:dyDescent="0.35">
      <c r="A17" s="17"/>
      <c r="B17" s="4" t="s">
        <v>44</v>
      </c>
      <c r="C17" s="16">
        <v>499000</v>
      </c>
      <c r="D17" s="7"/>
      <c r="E17" s="17"/>
      <c r="F17" s="8"/>
      <c r="G17" s="8" t="s">
        <v>39</v>
      </c>
    </row>
    <row r="18" spans="1:7" x14ac:dyDescent="0.35">
      <c r="A18" s="17"/>
      <c r="B18" s="4"/>
      <c r="C18" s="16"/>
      <c r="D18" s="7"/>
      <c r="E18" s="17"/>
      <c r="F18" s="8"/>
      <c r="G18" s="8"/>
    </row>
    <row r="19" spans="1:7" ht="15" thickBot="1" x14ac:dyDescent="0.4">
      <c r="A19" s="17"/>
      <c r="B19" s="4"/>
      <c r="C19" s="16"/>
      <c r="D19" s="7"/>
      <c r="E19" s="17"/>
      <c r="F19" s="8"/>
      <c r="G19" s="8"/>
    </row>
    <row r="20" spans="1:7" ht="15" thickBot="1" x14ac:dyDescent="0.4">
      <c r="A20" s="17"/>
      <c r="B20" s="19" t="s">
        <v>9</v>
      </c>
      <c r="C20" s="39">
        <f>C21</f>
        <v>11106000</v>
      </c>
      <c r="D20" s="21">
        <f>SUM(D6:D17)</f>
        <v>2607000</v>
      </c>
      <c r="E20" s="20">
        <f>SUM(E6:E17)</f>
        <v>5000000</v>
      </c>
      <c r="F20" s="22">
        <f>SUM(F6:F17)</f>
        <v>5000000</v>
      </c>
      <c r="G20" s="27"/>
    </row>
    <row r="21" spans="1:7" ht="15" thickBot="1" x14ac:dyDescent="0.4">
      <c r="A21" s="17"/>
      <c r="B21" s="9" t="s">
        <v>25</v>
      </c>
      <c r="C21" s="18">
        <f>SUM(C6:C17)</f>
        <v>11106000</v>
      </c>
      <c r="D21" s="10">
        <f>C21+D20</f>
        <v>13713000</v>
      </c>
      <c r="E21" s="18">
        <f>D21+E20</f>
        <v>18713000</v>
      </c>
      <c r="F21" s="11">
        <f>E21+F20</f>
        <v>23713000</v>
      </c>
      <c r="G21" s="8"/>
    </row>
    <row r="22" spans="1:7" ht="15" thickBot="1" x14ac:dyDescent="0.4">
      <c r="A22" s="17"/>
      <c r="B22" s="19" t="s">
        <v>37</v>
      </c>
      <c r="C22" s="20">
        <v>2600000</v>
      </c>
      <c r="D22" s="21"/>
      <c r="E22" s="20"/>
      <c r="F22" s="22"/>
      <c r="G22" s="8"/>
    </row>
    <row r="23" spans="1:7" ht="15" thickBot="1" x14ac:dyDescent="0.4">
      <c r="A23" s="17"/>
      <c r="B23" s="24" t="s">
        <v>14</v>
      </c>
      <c r="C23" s="20">
        <f>C21-C22</f>
        <v>8506000</v>
      </c>
      <c r="D23" s="25"/>
      <c r="E23" s="27"/>
      <c r="F23" s="26"/>
      <c r="G23" s="32" t="s">
        <v>49</v>
      </c>
    </row>
    <row r="24" spans="1:7" x14ac:dyDescent="0.35">
      <c r="A24" s="7"/>
      <c r="B24" s="42" t="s">
        <v>12</v>
      </c>
      <c r="C24" s="14"/>
      <c r="D24" s="2"/>
      <c r="E24" s="14"/>
      <c r="F24" s="3"/>
      <c r="G24" s="8"/>
    </row>
    <row r="25" spans="1:7" x14ac:dyDescent="0.35">
      <c r="A25" s="17"/>
      <c r="B25" s="23"/>
      <c r="C25" s="16"/>
      <c r="D25" s="5"/>
      <c r="E25" s="16"/>
      <c r="F25" s="6"/>
      <c r="G25" s="8"/>
    </row>
    <row r="26" spans="1:7" x14ac:dyDescent="0.35">
      <c r="A26" s="17"/>
      <c r="B26" s="4" t="s">
        <v>20</v>
      </c>
      <c r="C26" s="16">
        <v>3000000</v>
      </c>
      <c r="D26" s="5"/>
      <c r="E26" s="16"/>
      <c r="F26" s="6"/>
      <c r="G26" s="8"/>
    </row>
    <row r="27" spans="1:7" x14ac:dyDescent="0.35">
      <c r="A27" s="17"/>
      <c r="B27" s="4" t="s">
        <v>41</v>
      </c>
      <c r="C27" s="16">
        <v>1000000</v>
      </c>
      <c r="D27" s="5">
        <v>1000000</v>
      </c>
      <c r="E27" s="16"/>
      <c r="F27" s="6"/>
      <c r="G27" s="8"/>
    </row>
    <row r="28" spans="1:7" x14ac:dyDescent="0.35">
      <c r="A28" s="17"/>
      <c r="B28" s="4" t="s">
        <v>42</v>
      </c>
      <c r="C28" s="16">
        <v>1500000</v>
      </c>
      <c r="D28" s="5">
        <v>1500000</v>
      </c>
      <c r="E28" s="16"/>
      <c r="F28" s="6"/>
      <c r="G28" s="8"/>
    </row>
    <row r="29" spans="1:7" x14ac:dyDescent="0.35">
      <c r="A29" s="17"/>
      <c r="B29" s="4" t="s">
        <v>40</v>
      </c>
      <c r="C29" s="16">
        <v>3000000</v>
      </c>
      <c r="D29" s="5">
        <v>2000000</v>
      </c>
      <c r="E29" s="16"/>
      <c r="F29" s="6"/>
      <c r="G29" s="8"/>
    </row>
    <row r="30" spans="1:7" x14ac:dyDescent="0.35">
      <c r="A30" s="17"/>
      <c r="B30" s="4" t="s">
        <v>43</v>
      </c>
      <c r="C30" s="16"/>
      <c r="D30" s="5">
        <v>2000000</v>
      </c>
      <c r="E30" s="16">
        <v>2000000</v>
      </c>
      <c r="F30" s="6"/>
      <c r="G30" s="8"/>
    </row>
    <row r="31" spans="1:7" ht="15" thickBot="1" x14ac:dyDescent="0.4">
      <c r="A31" s="17"/>
      <c r="B31" s="4" t="s">
        <v>54</v>
      </c>
      <c r="C31" s="16">
        <v>1000000</v>
      </c>
      <c r="D31" s="5"/>
      <c r="E31" s="16"/>
      <c r="F31" s="6"/>
      <c r="G31" s="8"/>
    </row>
    <row r="32" spans="1:7" ht="15" thickBot="1" x14ac:dyDescent="0.4">
      <c r="A32" s="17"/>
      <c r="B32" s="19" t="s">
        <v>48</v>
      </c>
      <c r="C32" s="20">
        <f>C53</f>
        <v>1642500</v>
      </c>
      <c r="D32" s="20">
        <f t="shared" ref="D32:F32" si="0">D53</f>
        <v>375000</v>
      </c>
      <c r="E32" s="20">
        <f t="shared" si="0"/>
        <v>15375000</v>
      </c>
      <c r="F32" s="20">
        <f t="shared" si="0"/>
        <v>15375000</v>
      </c>
      <c r="G32" s="8"/>
    </row>
    <row r="33" spans="1:7" ht="15" thickBot="1" x14ac:dyDescent="0.4">
      <c r="A33" s="17"/>
      <c r="B33" s="19" t="s">
        <v>22</v>
      </c>
      <c r="C33" s="27"/>
      <c r="D33" s="21">
        <f>SUM(D24:D32)</f>
        <v>6875000</v>
      </c>
      <c r="E33" s="20">
        <f>SUM(E24:E32)</f>
        <v>17375000</v>
      </c>
      <c r="F33" s="22">
        <f>SUM(F24:F32)</f>
        <v>15375000</v>
      </c>
      <c r="G33" s="8"/>
    </row>
    <row r="34" spans="1:7" ht="15" thickBot="1" x14ac:dyDescent="0.4">
      <c r="A34" s="17"/>
      <c r="B34" s="19" t="s">
        <v>13</v>
      </c>
      <c r="C34" s="39">
        <f>SUM(C25:C33)</f>
        <v>11142500</v>
      </c>
      <c r="D34" s="21">
        <f>C34+D33</f>
        <v>18017500</v>
      </c>
      <c r="E34" s="20">
        <f>D34+E33</f>
        <v>35392500</v>
      </c>
      <c r="F34" s="20">
        <f>E34+F33</f>
        <v>50767500</v>
      </c>
      <c r="G34" s="8"/>
    </row>
    <row r="35" spans="1:7" ht="15" thickBot="1" x14ac:dyDescent="0.4">
      <c r="A35" s="41"/>
      <c r="B35" s="19" t="s">
        <v>15</v>
      </c>
      <c r="C35" s="39">
        <f>C22-C20+C34</f>
        <v>2636500</v>
      </c>
      <c r="D35" s="39">
        <f>D34-D21</f>
        <v>4304500</v>
      </c>
      <c r="E35" s="39">
        <f>E34-E21</f>
        <v>16679500</v>
      </c>
      <c r="F35" s="40">
        <f>F34-F21</f>
        <v>27054500</v>
      </c>
      <c r="G35" s="28"/>
    </row>
    <row r="39" spans="1:7" ht="15" thickBot="1" x14ac:dyDescent="0.4"/>
    <row r="40" spans="1:7" ht="15" thickBot="1" x14ac:dyDescent="0.4">
      <c r="A40" s="14"/>
      <c r="B40" s="19" t="s">
        <v>26</v>
      </c>
      <c r="C40" s="27">
        <v>2026</v>
      </c>
      <c r="D40" s="25">
        <v>2027</v>
      </c>
      <c r="E40" s="27">
        <v>2028</v>
      </c>
      <c r="F40" s="27">
        <v>2029</v>
      </c>
      <c r="G40" s="32" t="s">
        <v>49</v>
      </c>
    </row>
    <row r="41" spans="1:7" x14ac:dyDescent="0.35">
      <c r="A41" s="17"/>
      <c r="B41" s="31" t="s">
        <v>28</v>
      </c>
      <c r="C41" s="17"/>
      <c r="D41" s="7"/>
      <c r="E41" s="17"/>
      <c r="F41" s="17"/>
      <c r="G41" s="17"/>
    </row>
    <row r="42" spans="1:7" x14ac:dyDescent="0.35">
      <c r="A42" s="45" t="s">
        <v>57</v>
      </c>
      <c r="B42" s="4" t="s">
        <v>27</v>
      </c>
      <c r="C42" s="16"/>
      <c r="D42" s="5"/>
      <c r="E42" s="16">
        <v>200000000</v>
      </c>
      <c r="F42" s="16">
        <v>200000000</v>
      </c>
      <c r="G42" s="17" t="s">
        <v>53</v>
      </c>
    </row>
    <row r="43" spans="1:7" x14ac:dyDescent="0.35">
      <c r="A43" s="17"/>
      <c r="B43" s="4" t="s">
        <v>29</v>
      </c>
      <c r="C43" s="16">
        <v>1500000</v>
      </c>
      <c r="D43" s="5"/>
      <c r="E43" s="16"/>
      <c r="F43" s="16"/>
      <c r="G43" s="17" t="s">
        <v>30</v>
      </c>
    </row>
    <row r="44" spans="1:7" x14ac:dyDescent="0.35">
      <c r="A44" s="17"/>
      <c r="B44" s="4" t="s">
        <v>31</v>
      </c>
      <c r="C44" s="16">
        <v>5000000</v>
      </c>
      <c r="D44" s="5"/>
      <c r="E44" s="16"/>
      <c r="F44" s="16"/>
      <c r="G44" s="17" t="s">
        <v>30</v>
      </c>
    </row>
    <row r="45" spans="1:7" x14ac:dyDescent="0.35">
      <c r="A45" s="17"/>
      <c r="B45" s="4" t="s">
        <v>32</v>
      </c>
      <c r="C45" s="16">
        <v>6400000</v>
      </c>
      <c r="D45" s="5"/>
      <c r="E45" s="16"/>
      <c r="F45" s="16"/>
      <c r="G45" s="17" t="s">
        <v>30</v>
      </c>
    </row>
    <row r="46" spans="1:7" x14ac:dyDescent="0.35">
      <c r="A46" s="17"/>
      <c r="B46" s="4" t="s">
        <v>33</v>
      </c>
      <c r="C46" s="16">
        <v>5000000</v>
      </c>
      <c r="D46" s="5">
        <v>5000000</v>
      </c>
      <c r="E46" s="16">
        <v>5000000</v>
      </c>
      <c r="F46" s="16">
        <v>5000000</v>
      </c>
      <c r="G46" s="33"/>
    </row>
    <row r="47" spans="1:7" x14ac:dyDescent="0.35">
      <c r="A47" s="17"/>
      <c r="B47" s="4" t="s">
        <v>34</v>
      </c>
      <c r="C47" s="16">
        <v>4000000</v>
      </c>
      <c r="D47" s="5"/>
      <c r="E47" s="16"/>
      <c r="F47" s="16"/>
      <c r="G47" s="33" t="s">
        <v>55</v>
      </c>
    </row>
    <row r="48" spans="1:7" x14ac:dyDescent="0.35">
      <c r="A48" s="17"/>
      <c r="B48" s="4"/>
      <c r="C48" s="16"/>
      <c r="D48" s="5"/>
      <c r="E48" s="16"/>
      <c r="F48" s="16"/>
      <c r="G48" s="17"/>
    </row>
    <row r="49" spans="1:7" x14ac:dyDescent="0.35">
      <c r="A49" s="17"/>
      <c r="B49" s="4"/>
      <c r="C49" s="16"/>
      <c r="D49" s="5"/>
      <c r="E49" s="16"/>
      <c r="F49" s="16"/>
      <c r="G49" s="17"/>
    </row>
    <row r="50" spans="1:7" x14ac:dyDescent="0.35">
      <c r="A50" s="17"/>
      <c r="B50" s="4"/>
      <c r="C50" s="16"/>
      <c r="D50" s="5"/>
      <c r="E50" s="16"/>
      <c r="F50" s="16"/>
      <c r="G50" s="17"/>
    </row>
    <row r="51" spans="1:7" ht="15" thickBot="1" x14ac:dyDescent="0.4">
      <c r="A51" s="17"/>
      <c r="B51" s="4"/>
      <c r="C51" s="16"/>
      <c r="D51" s="5"/>
      <c r="E51" s="16"/>
      <c r="F51" s="16"/>
      <c r="G51" s="17"/>
    </row>
    <row r="52" spans="1:7" ht="15" thickBot="1" x14ac:dyDescent="0.4">
      <c r="A52" s="17"/>
      <c r="B52" s="19" t="s">
        <v>35</v>
      </c>
      <c r="C52" s="20">
        <f>SUM(C41:C51)</f>
        <v>21900000</v>
      </c>
      <c r="D52" s="20">
        <f t="shared" ref="D52:F52" si="1">SUM(D41:D51)</f>
        <v>5000000</v>
      </c>
      <c r="E52" s="20">
        <f t="shared" si="1"/>
        <v>205000000</v>
      </c>
      <c r="F52" s="20">
        <f t="shared" si="1"/>
        <v>205000000</v>
      </c>
      <c r="G52" s="27"/>
    </row>
    <row r="53" spans="1:7" ht="15" thickBot="1" x14ac:dyDescent="0.4">
      <c r="A53" s="41"/>
      <c r="B53" s="19" t="s">
        <v>36</v>
      </c>
      <c r="C53" s="20">
        <f>C52*75/1000</f>
        <v>1642500</v>
      </c>
      <c r="D53" s="20">
        <f t="shared" ref="D53:F53" si="2">D52*75/1000</f>
        <v>375000</v>
      </c>
      <c r="E53" s="20">
        <f t="shared" si="2"/>
        <v>15375000</v>
      </c>
      <c r="F53" s="20">
        <f t="shared" si="2"/>
        <v>15375000</v>
      </c>
      <c r="G53" s="27"/>
    </row>
    <row r="55" spans="1:7" ht="15" thickBot="1" x14ac:dyDescent="0.4"/>
    <row r="56" spans="1:7" x14ac:dyDescent="0.35">
      <c r="A56" s="1"/>
      <c r="B56" s="30" t="s">
        <v>21</v>
      </c>
      <c r="C56" s="2"/>
      <c r="D56" s="2"/>
      <c r="E56" s="2"/>
      <c r="F56" s="2"/>
      <c r="G56" s="3"/>
    </row>
    <row r="57" spans="1:7" x14ac:dyDescent="0.35">
      <c r="A57" s="4"/>
      <c r="B57" s="4" t="s">
        <v>58</v>
      </c>
      <c r="C57" s="7"/>
      <c r="D57" s="7"/>
      <c r="E57" s="7"/>
      <c r="F57" s="7"/>
      <c r="G57" s="8"/>
    </row>
    <row r="58" spans="1:7" x14ac:dyDescent="0.35">
      <c r="A58" s="4"/>
      <c r="B58" s="4" t="s">
        <v>59</v>
      </c>
      <c r="C58" s="7"/>
      <c r="D58" s="7"/>
      <c r="E58" s="7"/>
      <c r="F58" s="7"/>
      <c r="G58" s="8"/>
    </row>
    <row r="59" spans="1:7" x14ac:dyDescent="0.35">
      <c r="A59" s="4"/>
      <c r="B59" s="4" t="s">
        <v>60</v>
      </c>
      <c r="C59" s="7"/>
      <c r="D59" s="7"/>
      <c r="E59" s="7"/>
      <c r="F59" s="7"/>
      <c r="G59" s="8"/>
    </row>
    <row r="60" spans="1:7" x14ac:dyDescent="0.35">
      <c r="A60" s="4"/>
      <c r="B60" s="4" t="s">
        <v>61</v>
      </c>
      <c r="C60" s="7"/>
      <c r="D60" s="7"/>
      <c r="E60" s="7"/>
      <c r="F60" s="7"/>
      <c r="G60" s="8"/>
    </row>
    <row r="61" spans="1:7" x14ac:dyDescent="0.35">
      <c r="A61" s="4"/>
      <c r="B61" s="4" t="s">
        <v>62</v>
      </c>
      <c r="C61" s="7"/>
      <c r="D61" s="7"/>
      <c r="E61" s="7"/>
      <c r="F61" s="7"/>
      <c r="G61" s="8"/>
    </row>
    <row r="62" spans="1:7" x14ac:dyDescent="0.35">
      <c r="A62" s="4"/>
      <c r="B62" s="4" t="s">
        <v>63</v>
      </c>
      <c r="C62" s="7"/>
      <c r="D62" s="7"/>
      <c r="E62" s="7"/>
      <c r="F62" s="7"/>
      <c r="G62" s="8"/>
    </row>
    <row r="63" spans="1:7" ht="319.5" thickBot="1" x14ac:dyDescent="0.4">
      <c r="A63" s="9"/>
      <c r="B63" s="44" t="s">
        <v>64</v>
      </c>
      <c r="C63" s="43"/>
      <c r="D63" s="43"/>
      <c r="E63" s="43"/>
      <c r="F63" s="43"/>
      <c r="G63" s="28"/>
    </row>
  </sheetData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Harnes, Nils Christian</dc:creator>
  <cp:lastModifiedBy>Harnes, Nils Christian</cp:lastModifiedBy>
  <cp:lastPrinted>2025-11-18T11:10:24Z</cp:lastPrinted>
  <dcterms:created xsi:type="dcterms:W3CDTF">2015-06-05T18:19:34Z</dcterms:created>
  <dcterms:modified xsi:type="dcterms:W3CDTF">2025-11-18T16:10:20Z</dcterms:modified>
</cp:coreProperties>
</file>