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delenergy-my.sharepoint.com/personal/kim_odelenergy_com/Documents/Dokumenter/Filer - Politikk/18.12.2025/"/>
    </mc:Choice>
  </mc:AlternateContent>
  <xr:revisionPtr revIDLastSave="3" documentId="8_{32E361F8-FD70-48B4-B1DE-981102FD4D40}" xr6:coauthVersionLast="47" xr6:coauthVersionMax="47" xr10:uidLastSave="{27D86F4B-3B5D-48DF-B404-750BCC0AB5D9}"/>
  <bookViews>
    <workbookView xWindow="-108" yWindow="-108" windowWidth="23256" windowHeight="12456" xr2:uid="{5D36DB6A-F9D0-4062-8E6C-D3E8C6835530}"/>
  </bookViews>
  <sheets>
    <sheet name="Budsjett - Høyre" sheetId="2" r:id="rId1"/>
    <sheet name="Ark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2" l="1"/>
  <c r="D54" i="2"/>
  <c r="C54" i="2"/>
  <c r="B41" i="2"/>
  <c r="B45" i="2" s="1"/>
  <c r="B36" i="2"/>
  <c r="B40" i="2" s="1"/>
  <c r="C22" i="2"/>
  <c r="B22" i="2"/>
  <c r="D33" i="2" s="1"/>
  <c r="B44" i="2" l="1"/>
  <c r="E33" i="2"/>
  <c r="E44" i="2" s="1"/>
  <c r="D44" i="2"/>
  <c r="C32" i="2"/>
  <c r="C46" i="2"/>
  <c r="C33" i="2"/>
  <c r="C44" i="2" l="1"/>
  <c r="C45" i="2" s="1"/>
  <c r="D46" i="2" s="1"/>
  <c r="D45" i="2" l="1"/>
  <c r="D47" i="2" s="1"/>
  <c r="E47" i="2" s="1"/>
</calcChain>
</file>

<file path=xl/sharedStrings.xml><?xml version="1.0" encoding="utf-8"?>
<sst xmlns="http://schemas.openxmlformats.org/spreadsheetml/2006/main" count="53" uniqueCount="49">
  <si>
    <t>Forslag 1</t>
  </si>
  <si>
    <t>Belastning driftsbudsjett</t>
  </si>
  <si>
    <t>Belastning Næringsfond</t>
  </si>
  <si>
    <t>Kommentar</t>
  </si>
  <si>
    <t>Mortensløkka</t>
  </si>
  <si>
    <t>Forslag 4</t>
  </si>
  <si>
    <t>Idrettshall – drift</t>
  </si>
  <si>
    <t>NIL driftstilskudd</t>
  </si>
  <si>
    <t>Driftstilskudd NTN</t>
  </si>
  <si>
    <t>Forslag 10</t>
  </si>
  <si>
    <t>BoiNesbyen NTN/Bærekraftig reisemål</t>
  </si>
  <si>
    <t>Forslag 9</t>
  </si>
  <si>
    <t>Biblioteket</t>
  </si>
  <si>
    <t>Forslag 7</t>
  </si>
  <si>
    <t>Ferieordning barnehager</t>
  </si>
  <si>
    <t>SFO – åpningstid i ferier</t>
  </si>
  <si>
    <t>NIL – matchingmidler</t>
  </si>
  <si>
    <t>Forslag 5</t>
  </si>
  <si>
    <t>Kommunedelplan Nesfjellet </t>
  </si>
  <si>
    <t>Forslag 8</t>
  </si>
  <si>
    <t>Nye punkter</t>
  </si>
  <si>
    <t>Styrket ramme – Livsløp – Helse og omsorg</t>
  </si>
  <si>
    <t>Forslag 2</t>
  </si>
  <si>
    <t>Styrking av næringsutvikling gjennom avtale med Nesbyen Turist- og Næringsservice (NTN)</t>
  </si>
  <si>
    <t>Forslag 3</t>
  </si>
  <si>
    <t xml:space="preserve">Styrket ramme – Livsløp – Skole og Barnehage </t>
  </si>
  <si>
    <t>Forslag 6</t>
  </si>
  <si>
    <t>Inntekter</t>
  </si>
  <si>
    <t>Justering av varaordførerstillingen og styrking av ungdomsarbeidet</t>
  </si>
  <si>
    <t xml:space="preserve">Avvirking - Tømmer </t>
  </si>
  <si>
    <t>Budsjettert - Overskudd - Kom.dir forslag</t>
  </si>
  <si>
    <t>Avvik - Budsjettert nedbet fremførbart underskudd vs prognose - 2025</t>
  </si>
  <si>
    <t>Bevilget økning driftsbudsjett 2026-28</t>
  </si>
  <si>
    <t>Oppdatert prognose - Nedbetaling av fremførbart underskudd 2025</t>
  </si>
  <si>
    <t>Sum ikke oppnådd i budsjett</t>
  </si>
  <si>
    <t>Årsak Hallingdal Renovasjon husholdning</t>
  </si>
  <si>
    <t>Årsak Hallingdal Renovasjon næring</t>
  </si>
  <si>
    <t>Ikke i neste års budsjett</t>
  </si>
  <si>
    <t>Ferieavikling 2025</t>
  </si>
  <si>
    <t>medtatt i budsjett for 2026</t>
  </si>
  <si>
    <t>Betalt nedbetaling</t>
  </si>
  <si>
    <t>Skjønnsmidler mottatt 2026</t>
  </si>
  <si>
    <t>Ekstra varig bevilning - Statsbudsjett</t>
  </si>
  <si>
    <t xml:space="preserve">Overskudd - Korrigert </t>
  </si>
  <si>
    <t>Nedbetaling fremførbart underskudd</t>
  </si>
  <si>
    <t>Fremførbart underskudd - Starten av året</t>
  </si>
  <si>
    <t>Akkumulert Dispfond</t>
  </si>
  <si>
    <t>Næringsfond</t>
  </si>
  <si>
    <t>Total belastning Næringsfond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</si>
</sst>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09">
    <xf numFmtId="0" fontId="0" fillId="0" borderId="0" xfId="0"/>
    <xf numFmtId="164" fontId="2" fillId="0" borderId="0" xfId="1" applyFont="1"/>
    <xf numFmtId="164" fontId="3" fillId="0" borderId="1" xfId="1" applyFont="1" applyFill="1" applyBorder="1"/>
    <xf numFmtId="164" fontId="3" fillId="0" borderId="2" xfId="1" applyFont="1" applyFill="1" applyBorder="1"/>
    <xf numFmtId="0" fontId="3" fillId="0" borderId="2" xfId="1" applyNumberFormat="1" applyFont="1" applyFill="1" applyBorder="1" applyAlignment="1">
      <alignment horizontal="center"/>
    </xf>
    <xf numFmtId="164" fontId="3" fillId="0" borderId="3" xfId="1" applyFont="1" applyFill="1" applyBorder="1"/>
    <xf numFmtId="164" fontId="4" fillId="0" borderId="4" xfId="1" applyFont="1" applyFill="1" applyBorder="1" applyAlignment="1">
      <alignment vertical="center" wrapText="1"/>
    </xf>
    <xf numFmtId="165" fontId="4" fillId="0" borderId="0" xfId="1" applyNumberFormat="1" applyFont="1" applyFill="1" applyBorder="1" applyAlignment="1">
      <alignment vertical="center" wrapText="1"/>
    </xf>
    <xf numFmtId="165" fontId="2" fillId="0" borderId="0" xfId="1" applyNumberFormat="1" applyFont="1" applyFill="1" applyBorder="1"/>
    <xf numFmtId="164" fontId="2" fillId="0" borderId="5" xfId="1" applyFont="1" applyFill="1" applyBorder="1"/>
    <xf numFmtId="164" fontId="4" fillId="0" borderId="6" xfId="1" applyFont="1" applyFill="1" applyBorder="1" applyAlignment="1">
      <alignment vertical="center" wrapText="1"/>
    </xf>
    <xf numFmtId="165" fontId="2" fillId="0" borderId="7" xfId="1" applyNumberFormat="1" applyFont="1" applyFill="1" applyBorder="1"/>
    <xf numFmtId="164" fontId="2" fillId="0" borderId="8" xfId="1" applyFont="1" applyFill="1" applyBorder="1"/>
    <xf numFmtId="164" fontId="5" fillId="0" borderId="4" xfId="1" applyFont="1" applyFill="1" applyBorder="1" applyAlignment="1">
      <alignment vertical="center" wrapText="1"/>
    </xf>
    <xf numFmtId="164" fontId="2" fillId="0" borderId="0" xfId="1" applyFont="1" applyFill="1" applyBorder="1"/>
    <xf numFmtId="164" fontId="5" fillId="0" borderId="9" xfId="1" applyFont="1" applyFill="1" applyBorder="1" applyAlignment="1">
      <alignment vertical="center" wrapText="1"/>
    </xf>
    <xf numFmtId="165" fontId="2" fillId="0" borderId="10" xfId="1" applyNumberFormat="1" applyFont="1" applyFill="1" applyBorder="1"/>
    <xf numFmtId="164" fontId="2" fillId="0" borderId="11" xfId="1" applyFont="1" applyFill="1" applyBorder="1"/>
    <xf numFmtId="164" fontId="4" fillId="0" borderId="12" xfId="1" applyFont="1" applyBorder="1" applyAlignment="1">
      <alignment vertical="center" wrapText="1"/>
    </xf>
    <xf numFmtId="165" fontId="2" fillId="2" borderId="13" xfId="1" applyNumberFormat="1" applyFont="1" applyFill="1" applyBorder="1"/>
    <xf numFmtId="165" fontId="2" fillId="0" borderId="13" xfId="1" applyNumberFormat="1" applyFont="1" applyBorder="1"/>
    <xf numFmtId="164" fontId="2" fillId="0" borderId="14" xfId="1" applyFont="1" applyBorder="1"/>
    <xf numFmtId="164" fontId="4" fillId="0" borderId="15" xfId="1" applyFont="1" applyBorder="1" applyAlignment="1">
      <alignment vertical="center" wrapText="1"/>
    </xf>
    <xf numFmtId="165" fontId="2" fillId="2" borderId="16" xfId="1" applyNumberFormat="1" applyFont="1" applyFill="1" applyBorder="1"/>
    <xf numFmtId="165" fontId="2" fillId="0" borderId="16" xfId="1" applyNumberFormat="1" applyFont="1" applyBorder="1"/>
    <xf numFmtId="164" fontId="2" fillId="0" borderId="17" xfId="1" applyFont="1" applyBorder="1"/>
    <xf numFmtId="164" fontId="2" fillId="0" borderId="18" xfId="1" applyFont="1" applyBorder="1"/>
    <xf numFmtId="165" fontId="2" fillId="2" borderId="19" xfId="1" applyNumberFormat="1" applyFont="1" applyFill="1" applyBorder="1"/>
    <xf numFmtId="165" fontId="2" fillId="0" borderId="19" xfId="1" applyNumberFormat="1" applyFont="1" applyBorder="1"/>
    <xf numFmtId="164" fontId="2" fillId="0" borderId="20" xfId="1" applyFont="1" applyBorder="1"/>
    <xf numFmtId="165" fontId="2" fillId="2" borderId="0" xfId="1" applyNumberFormat="1" applyFont="1" applyFill="1" applyBorder="1"/>
    <xf numFmtId="165" fontId="2" fillId="0" borderId="0" xfId="1" applyNumberFormat="1" applyFont="1" applyBorder="1"/>
    <xf numFmtId="164" fontId="2" fillId="0" borderId="0" xfId="1" applyFont="1" applyBorder="1"/>
    <xf numFmtId="164" fontId="3" fillId="0" borderId="9" xfId="1" applyFont="1" applyBorder="1"/>
    <xf numFmtId="165" fontId="2" fillId="2" borderId="10" xfId="1" applyNumberFormat="1" applyFont="1" applyFill="1" applyBorder="1"/>
    <xf numFmtId="165" fontId="2" fillId="0" borderId="10" xfId="1" applyNumberFormat="1" applyFont="1" applyBorder="1"/>
    <xf numFmtId="164" fontId="2" fillId="0" borderId="11" xfId="1" applyFont="1" applyBorder="1"/>
    <xf numFmtId="164" fontId="4" fillId="0" borderId="18" xfId="1" applyFont="1" applyBorder="1" applyAlignment="1">
      <alignment vertical="center" wrapText="1"/>
    </xf>
    <xf numFmtId="164" fontId="2" fillId="0" borderId="6" xfId="1" applyFont="1" applyBorder="1"/>
    <xf numFmtId="165" fontId="2" fillId="0" borderId="1" xfId="1" applyNumberFormat="1" applyFont="1" applyBorder="1"/>
    <xf numFmtId="165" fontId="2" fillId="0" borderId="3" xfId="1" applyNumberFormat="1" applyFont="1" applyBorder="1"/>
    <xf numFmtId="165" fontId="2" fillId="0" borderId="7" xfId="1" applyNumberFormat="1" applyFont="1" applyBorder="1"/>
    <xf numFmtId="164" fontId="2" fillId="0" borderId="8" xfId="1" applyFont="1" applyBorder="1"/>
    <xf numFmtId="164" fontId="3" fillId="0" borderId="0" xfId="1" applyFont="1"/>
    <xf numFmtId="164" fontId="2" fillId="0" borderId="0" xfId="1" applyFont="1" applyAlignment="1">
      <alignment wrapText="1"/>
    </xf>
    <xf numFmtId="164" fontId="4" fillId="0" borderId="0" xfId="1" applyFont="1" applyAlignment="1">
      <alignment vertical="center" wrapText="1"/>
    </xf>
    <xf numFmtId="164" fontId="2" fillId="0" borderId="21" xfId="1" applyFont="1" applyBorder="1"/>
    <xf numFmtId="164" fontId="3" fillId="0" borderId="21" xfId="1" applyFont="1" applyBorder="1"/>
    <xf numFmtId="164" fontId="2" fillId="0" borderId="22" xfId="1" applyFont="1" applyBorder="1"/>
    <xf numFmtId="0" fontId="2" fillId="0" borderId="2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wrapText="1"/>
    </xf>
    <xf numFmtId="0" fontId="2" fillId="0" borderId="11" xfId="1" applyNumberFormat="1" applyFont="1" applyFill="1" applyBorder="1" applyAlignment="1">
      <alignment horizontal="center" wrapText="1"/>
    </xf>
    <xf numFmtId="164" fontId="2" fillId="0" borderId="23" xfId="1" applyFont="1" applyBorder="1"/>
    <xf numFmtId="164" fontId="2" fillId="0" borderId="24" xfId="1" applyFont="1" applyBorder="1"/>
    <xf numFmtId="164" fontId="2" fillId="0" borderId="25" xfId="1" applyFont="1" applyBorder="1"/>
    <xf numFmtId="2" fontId="2" fillId="0" borderId="25" xfId="1" applyNumberFormat="1" applyFont="1" applyBorder="1" applyAlignment="1">
      <alignment horizontal="center" wrapText="1"/>
    </xf>
    <xf numFmtId="1" fontId="2" fillId="0" borderId="26" xfId="1" applyNumberFormat="1" applyFont="1" applyBorder="1" applyAlignment="1">
      <alignment horizontal="center" wrapText="1"/>
    </xf>
    <xf numFmtId="164" fontId="2" fillId="0" borderId="22" xfId="1" applyFont="1" applyFill="1" applyBorder="1"/>
    <xf numFmtId="165" fontId="2" fillId="0" borderId="27" xfId="1" applyNumberFormat="1" applyFont="1" applyFill="1" applyBorder="1"/>
    <xf numFmtId="165" fontId="2" fillId="0" borderId="28" xfId="1" applyNumberFormat="1" applyFont="1" applyFill="1" applyBorder="1"/>
    <xf numFmtId="165" fontId="2" fillId="0" borderId="28" xfId="1" applyNumberFormat="1" applyFont="1" applyFill="1" applyBorder="1" applyAlignment="1">
      <alignment horizontal="center" wrapText="1"/>
    </xf>
    <xf numFmtId="165" fontId="2" fillId="0" borderId="29" xfId="1" applyNumberFormat="1" applyFont="1" applyFill="1" applyBorder="1" applyAlignment="1">
      <alignment horizontal="center" wrapText="1"/>
    </xf>
    <xf numFmtId="164" fontId="2" fillId="0" borderId="23" xfId="1" applyFont="1" applyFill="1" applyBorder="1"/>
    <xf numFmtId="165" fontId="2" fillId="0" borderId="15" xfId="1" applyNumberFormat="1" applyFont="1" applyFill="1" applyBorder="1"/>
    <xf numFmtId="165" fontId="2" fillId="0" borderId="16" xfId="1" applyNumberFormat="1" applyFont="1" applyFill="1" applyBorder="1"/>
    <xf numFmtId="165" fontId="2" fillId="0" borderId="16" xfId="1" applyNumberFormat="1" applyFont="1" applyFill="1" applyBorder="1" applyAlignment="1">
      <alignment horizontal="center" wrapText="1"/>
    </xf>
    <xf numFmtId="165" fontId="2" fillId="0" borderId="17" xfId="1" applyNumberFormat="1" applyFont="1" applyFill="1" applyBorder="1" applyAlignment="1">
      <alignment wrapText="1"/>
    </xf>
    <xf numFmtId="164" fontId="2" fillId="0" borderId="30" xfId="1" applyFont="1" applyFill="1" applyBorder="1"/>
    <xf numFmtId="165" fontId="2" fillId="0" borderId="18" xfId="1" applyNumberFormat="1" applyFont="1" applyFill="1" applyBorder="1"/>
    <xf numFmtId="165" fontId="2" fillId="0" borderId="19" xfId="1" applyNumberFormat="1" applyFont="1" applyFill="1" applyBorder="1"/>
    <xf numFmtId="165" fontId="2" fillId="0" borderId="20" xfId="1" applyNumberFormat="1" applyFont="1" applyFill="1" applyBorder="1" applyAlignment="1">
      <alignment wrapText="1"/>
    </xf>
    <xf numFmtId="165" fontId="2" fillId="0" borderId="12" xfId="1" applyNumberFormat="1" applyFont="1" applyFill="1" applyBorder="1"/>
    <xf numFmtId="165" fontId="2" fillId="0" borderId="13" xfId="1" applyNumberFormat="1" applyFont="1" applyFill="1" applyBorder="1"/>
    <xf numFmtId="165" fontId="2" fillId="0" borderId="13" xfId="1" applyNumberFormat="1" applyFont="1" applyFill="1" applyBorder="1" applyAlignment="1">
      <alignment horizontal="center" wrapText="1"/>
    </xf>
    <xf numFmtId="165" fontId="2" fillId="0" borderId="14" xfId="1" applyNumberFormat="1" applyFont="1" applyFill="1" applyBorder="1" applyAlignment="1">
      <alignment wrapText="1"/>
    </xf>
    <xf numFmtId="164" fontId="2" fillId="0" borderId="31" xfId="1" applyFont="1" applyFill="1" applyBorder="1"/>
    <xf numFmtId="165" fontId="2" fillId="0" borderId="17" xfId="1" applyNumberFormat="1" applyFont="1" applyFill="1" applyBorder="1"/>
    <xf numFmtId="165" fontId="2" fillId="0" borderId="32" xfId="1" applyNumberFormat="1" applyFont="1" applyFill="1" applyBorder="1"/>
    <xf numFmtId="165" fontId="2" fillId="0" borderId="33" xfId="1" applyNumberFormat="1" applyFont="1" applyFill="1" applyBorder="1"/>
    <xf numFmtId="165" fontId="2" fillId="0" borderId="33" xfId="1" applyNumberFormat="1" applyFont="1" applyFill="1" applyBorder="1" applyAlignment="1">
      <alignment horizontal="center" wrapText="1"/>
    </xf>
    <xf numFmtId="165" fontId="2" fillId="0" borderId="34" xfId="1" applyNumberFormat="1" applyFont="1" applyFill="1" applyBorder="1" applyAlignment="1">
      <alignment wrapText="1"/>
    </xf>
    <xf numFmtId="164" fontId="2" fillId="0" borderId="35" xfId="1" applyFont="1" applyFill="1" applyBorder="1"/>
    <xf numFmtId="165" fontId="2" fillId="0" borderId="9" xfId="1" applyNumberFormat="1" applyFont="1" applyFill="1" applyBorder="1"/>
    <xf numFmtId="165" fontId="2" fillId="0" borderId="11" xfId="1" applyNumberFormat="1" applyFont="1" applyFill="1" applyBorder="1"/>
    <xf numFmtId="164" fontId="2" fillId="3" borderId="30" xfId="1" applyFont="1" applyFill="1" applyBorder="1"/>
    <xf numFmtId="165" fontId="2" fillId="3" borderId="36" xfId="1" applyNumberFormat="1" applyFont="1" applyFill="1" applyBorder="1"/>
    <xf numFmtId="165" fontId="2" fillId="3" borderId="37" xfId="1" applyNumberFormat="1" applyFont="1" applyFill="1" applyBorder="1"/>
    <xf numFmtId="165" fontId="2" fillId="3" borderId="37" xfId="1" applyNumberFormat="1" applyFont="1" applyFill="1" applyBorder="1" applyAlignment="1">
      <alignment horizontal="center" wrapText="1"/>
    </xf>
    <xf numFmtId="164" fontId="2" fillId="0" borderId="4" xfId="1" applyFont="1" applyBorder="1"/>
    <xf numFmtId="165" fontId="2" fillId="0" borderId="0" xfId="1" applyNumberFormat="1" applyFont="1" applyBorder="1" applyAlignment="1">
      <alignment horizontal="left"/>
    </xf>
    <xf numFmtId="165" fontId="2" fillId="0" borderId="38" xfId="1" applyNumberFormat="1" applyFont="1" applyBorder="1" applyAlignment="1">
      <alignment horizontal="left" wrapText="1"/>
    </xf>
    <xf numFmtId="165" fontId="2" fillId="0" borderId="39" xfId="1" applyNumberFormat="1" applyFont="1" applyBorder="1" applyAlignment="1">
      <alignment wrapText="1"/>
    </xf>
    <xf numFmtId="164" fontId="3" fillId="4" borderId="1" xfId="1" applyFont="1" applyFill="1" applyBorder="1"/>
    <xf numFmtId="165" fontId="3" fillId="4" borderId="2" xfId="1" applyNumberFormat="1" applyFont="1" applyFill="1" applyBorder="1"/>
    <xf numFmtId="165" fontId="3" fillId="4" borderId="10" xfId="1" applyNumberFormat="1" applyFont="1" applyFill="1" applyBorder="1" applyAlignment="1">
      <alignment horizontal="center" wrapText="1"/>
    </xf>
    <xf numFmtId="2" fontId="2" fillId="0" borderId="0" xfId="1" applyNumberFormat="1" applyFont="1" applyAlignment="1">
      <alignment horizontal="center" wrapText="1"/>
    </xf>
    <xf numFmtId="164" fontId="3" fillId="0" borderId="40" xfId="1" applyFont="1" applyBorder="1"/>
    <xf numFmtId="0" fontId="2" fillId="0" borderId="40" xfId="1" applyNumberFormat="1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vertical="center"/>
    </xf>
    <xf numFmtId="0" fontId="2" fillId="0" borderId="25" xfId="1" applyNumberFormat="1" applyFont="1" applyFill="1" applyBorder="1" applyAlignment="1">
      <alignment horizontal="center" wrapText="1"/>
    </xf>
    <xf numFmtId="0" fontId="2" fillId="0" borderId="26" xfId="1" applyNumberFormat="1" applyFont="1" applyFill="1" applyBorder="1" applyAlignment="1">
      <alignment horizontal="center" wrapText="1"/>
    </xf>
    <xf numFmtId="164" fontId="4" fillId="0" borderId="40" xfId="1" applyFont="1" applyFill="1" applyBorder="1" applyAlignment="1">
      <alignment vertical="center" wrapText="1"/>
    </xf>
    <xf numFmtId="165" fontId="2" fillId="0" borderId="29" xfId="1" applyNumberFormat="1" applyFont="1" applyFill="1" applyBorder="1"/>
    <xf numFmtId="164" fontId="4" fillId="0" borderId="6" xfId="1" applyFont="1" applyBorder="1" applyAlignment="1">
      <alignment vertical="center" wrapText="1"/>
    </xf>
    <xf numFmtId="165" fontId="2" fillId="2" borderId="18" xfId="1" applyNumberFormat="1" applyFont="1" applyFill="1" applyBorder="1"/>
    <xf numFmtId="165" fontId="2" fillId="0" borderId="20" xfId="1" applyNumberFormat="1" applyFont="1" applyBorder="1"/>
    <xf numFmtId="164" fontId="2" fillId="0" borderId="1" xfId="1" applyFont="1" applyBorder="1"/>
    <xf numFmtId="165" fontId="2" fillId="0" borderId="2" xfId="1" applyNumberFormat="1" applyFont="1" applyBorder="1"/>
  </cellXfs>
  <cellStyles count="2">
    <cellStyle name="Komma 2" xfId="1" xr:uid="{AC835A2B-4C51-4874-87FA-A4DF5958DAA4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853A86-C2D8-4A84-B003-E762BFCEA0C0}">
  <dimension ref="A1:H54"/>
  <sheetViews>
    <sheetView tabSelected="1" topLeftCell="A26" zoomScale="80" workbookViewId="0">
      <selection activeCell="G45" sqref="G45"/>
    </sheetView>
  </sheetViews>
  <sheetFormatPr baseColWidth="10" defaultColWidth="11.44140625" defaultRowHeight="15.6" x14ac:dyDescent="0.3"/>
  <cols>
    <col min="1" max="1" width="62.44140625" style="1" customWidth="1"/>
    <col min="2" max="2" width="26.6640625" style="1" customWidth="1"/>
    <col min="3" max="3" width="24" style="1" customWidth="1"/>
    <col min="4" max="4" width="18.44140625" style="1" customWidth="1"/>
    <col min="5" max="5" width="18.5546875" style="44" customWidth="1"/>
    <col min="6" max="6" width="15.77734375" style="1" bestFit="1" customWidth="1"/>
    <col min="7" max="7" width="17.6640625" style="1" customWidth="1"/>
    <col min="8" max="8" width="15" style="1" customWidth="1"/>
    <col min="9" max="9" width="20.109375" style="1" customWidth="1"/>
    <col min="10" max="16384" width="11.44140625" style="1"/>
  </cols>
  <sheetData>
    <row r="1" spans="1:5" ht="16.2" thickBot="1" x14ac:dyDescent="0.35">
      <c r="E1" s="1"/>
    </row>
    <row r="2" spans="1:5" ht="16.2" thickBot="1" x14ac:dyDescent="0.35">
      <c r="A2" s="2" t="s">
        <v>0</v>
      </c>
      <c r="B2" s="3" t="s">
        <v>1</v>
      </c>
      <c r="C2" s="3" t="s">
        <v>2</v>
      </c>
      <c r="D2" s="4">
        <v>2026</v>
      </c>
      <c r="E2" s="5" t="s">
        <v>3</v>
      </c>
    </row>
    <row r="3" spans="1:5" x14ac:dyDescent="0.3">
      <c r="A3" s="6" t="s">
        <v>4</v>
      </c>
      <c r="B3" s="7">
        <v>148413</v>
      </c>
      <c r="C3" s="8"/>
      <c r="D3" s="8">
        <v>148413</v>
      </c>
      <c r="E3" s="9" t="s">
        <v>5</v>
      </c>
    </row>
    <row r="4" spans="1:5" x14ac:dyDescent="0.3">
      <c r="A4" s="6" t="s">
        <v>6</v>
      </c>
      <c r="B4" s="7">
        <v>300000</v>
      </c>
      <c r="C4" s="8"/>
      <c r="D4" s="8">
        <v>300000</v>
      </c>
      <c r="E4" s="9"/>
    </row>
    <row r="5" spans="1:5" x14ac:dyDescent="0.3">
      <c r="A5" s="6" t="s">
        <v>7</v>
      </c>
      <c r="B5" s="7">
        <v>176000</v>
      </c>
      <c r="C5" s="8"/>
      <c r="D5" s="8">
        <v>176000</v>
      </c>
      <c r="E5" s="9"/>
    </row>
    <row r="6" spans="1:5" x14ac:dyDescent="0.3">
      <c r="A6" s="6" t="s">
        <v>8</v>
      </c>
      <c r="B6" s="7">
        <v>200000</v>
      </c>
      <c r="C6" s="8"/>
      <c r="D6" s="8">
        <v>200000</v>
      </c>
      <c r="E6" s="9" t="s">
        <v>9</v>
      </c>
    </row>
    <row r="7" spans="1:5" x14ac:dyDescent="0.3">
      <c r="A7" s="6" t="s">
        <v>10</v>
      </c>
      <c r="B7" s="7"/>
      <c r="C7" s="8">
        <v>200000</v>
      </c>
      <c r="D7" s="8">
        <v>200000</v>
      </c>
      <c r="E7" s="9" t="s">
        <v>11</v>
      </c>
    </row>
    <row r="8" spans="1:5" x14ac:dyDescent="0.3">
      <c r="A8" s="6" t="s">
        <v>12</v>
      </c>
      <c r="B8" s="7">
        <v>150000</v>
      </c>
      <c r="C8" s="8"/>
      <c r="D8" s="8">
        <v>150000</v>
      </c>
      <c r="E8" s="9" t="s">
        <v>13</v>
      </c>
    </row>
    <row r="9" spans="1:5" x14ac:dyDescent="0.3">
      <c r="A9" s="6" t="s">
        <v>14</v>
      </c>
      <c r="B9" s="8">
        <v>180000</v>
      </c>
      <c r="C9" s="8"/>
      <c r="D9" s="8">
        <v>180000</v>
      </c>
      <c r="E9" s="9"/>
    </row>
    <row r="10" spans="1:5" x14ac:dyDescent="0.3">
      <c r="A10" s="6" t="s">
        <v>15</v>
      </c>
      <c r="B10" s="7">
        <v>120000</v>
      </c>
      <c r="C10" s="8"/>
      <c r="D10" s="8">
        <v>120000</v>
      </c>
      <c r="E10" s="9"/>
    </row>
    <row r="11" spans="1:5" x14ac:dyDescent="0.3">
      <c r="A11" s="6" t="s">
        <v>16</v>
      </c>
      <c r="B11" s="8">
        <v>600000</v>
      </c>
      <c r="C11" s="8"/>
      <c r="D11" s="8">
        <v>600000</v>
      </c>
      <c r="E11" s="9" t="s">
        <v>17</v>
      </c>
    </row>
    <row r="12" spans="1:5" ht="16.2" thickBot="1" x14ac:dyDescent="0.35">
      <c r="A12" s="10" t="s">
        <v>18</v>
      </c>
      <c r="B12" s="11"/>
      <c r="C12" s="11">
        <v>500000</v>
      </c>
      <c r="D12" s="11">
        <v>500000</v>
      </c>
      <c r="E12" s="12" t="s">
        <v>19</v>
      </c>
    </row>
    <row r="13" spans="1:5" ht="16.2" thickBot="1" x14ac:dyDescent="0.35">
      <c r="A13" s="13"/>
      <c r="B13" s="14"/>
      <c r="C13" s="14"/>
      <c r="D13" s="14"/>
      <c r="E13" s="9"/>
    </row>
    <row r="14" spans="1:5" ht="16.2" thickBot="1" x14ac:dyDescent="0.35">
      <c r="A14" s="15" t="s">
        <v>20</v>
      </c>
      <c r="B14" s="16"/>
      <c r="C14" s="16"/>
      <c r="D14" s="16"/>
      <c r="E14" s="17"/>
    </row>
    <row r="15" spans="1:5" x14ac:dyDescent="0.3">
      <c r="A15" s="18" t="s">
        <v>21</v>
      </c>
      <c r="B15" s="19">
        <v>1000000</v>
      </c>
      <c r="C15" s="19"/>
      <c r="D15" s="20">
        <v>1000000</v>
      </c>
      <c r="E15" s="21" t="s">
        <v>22</v>
      </c>
    </row>
    <row r="16" spans="1:5" ht="45.6" customHeight="1" x14ac:dyDescent="0.3">
      <c r="A16" s="22" t="s">
        <v>23</v>
      </c>
      <c r="B16" s="23"/>
      <c r="C16" s="23">
        <v>445000</v>
      </c>
      <c r="D16" s="24">
        <v>445000</v>
      </c>
      <c r="E16" s="25" t="s">
        <v>24</v>
      </c>
    </row>
    <row r="17" spans="1:8" ht="16.2" thickBot="1" x14ac:dyDescent="0.35">
      <c r="A17" s="26" t="s">
        <v>25</v>
      </c>
      <c r="B17" s="27">
        <v>800000</v>
      </c>
      <c r="C17" s="27"/>
      <c r="D17" s="28">
        <v>800000</v>
      </c>
      <c r="E17" s="29" t="s">
        <v>26</v>
      </c>
    </row>
    <row r="18" spans="1:8" ht="16.2" thickBot="1" x14ac:dyDescent="0.35">
      <c r="B18" s="30"/>
      <c r="C18" s="30"/>
      <c r="D18" s="31"/>
      <c r="E18" s="32"/>
    </row>
    <row r="19" spans="1:8" ht="16.2" thickBot="1" x14ac:dyDescent="0.35">
      <c r="A19" s="33" t="s">
        <v>27</v>
      </c>
      <c r="B19" s="34"/>
      <c r="C19" s="34"/>
      <c r="D19" s="35"/>
      <c r="E19" s="36"/>
    </row>
    <row r="20" spans="1:8" x14ac:dyDescent="0.3">
      <c r="A20" s="18" t="s">
        <v>28</v>
      </c>
      <c r="B20" s="19">
        <v>-98413</v>
      </c>
      <c r="C20" s="19"/>
      <c r="D20" s="20"/>
      <c r="E20" s="21"/>
    </row>
    <row r="21" spans="1:8" ht="16.2" thickBot="1" x14ac:dyDescent="0.35">
      <c r="A21" s="37" t="s">
        <v>29</v>
      </c>
      <c r="B21" s="27"/>
      <c r="C21" s="27"/>
      <c r="D21" s="28"/>
      <c r="E21" s="29"/>
    </row>
    <row r="22" spans="1:8" ht="16.2" thickBot="1" x14ac:dyDescent="0.35">
      <c r="A22" s="38"/>
      <c r="B22" s="39">
        <f>SUM(B3:B20)</f>
        <v>3576000</v>
      </c>
      <c r="C22" s="40">
        <f>SUM(C3:C17)</f>
        <v>1145000</v>
      </c>
      <c r="D22" s="41"/>
      <c r="E22" s="42"/>
    </row>
    <row r="23" spans="1:8" x14ac:dyDescent="0.3">
      <c r="A23" s="43"/>
    </row>
    <row r="24" spans="1:8" x14ac:dyDescent="0.3">
      <c r="A24" s="45"/>
      <c r="C24" s="44"/>
      <c r="E24" s="1"/>
    </row>
    <row r="25" spans="1:8" x14ac:dyDescent="0.3">
      <c r="F25" s="43"/>
    </row>
    <row r="26" spans="1:8" x14ac:dyDescent="0.3">
      <c r="F26" s="46"/>
      <c r="G26" s="47"/>
      <c r="H26" s="32"/>
    </row>
    <row r="28" spans="1:8" ht="16.2" thickBot="1" x14ac:dyDescent="0.35"/>
    <row r="29" spans="1:8" ht="16.2" thickBot="1" x14ac:dyDescent="0.35">
      <c r="A29" s="48"/>
      <c r="B29" s="49">
        <v>2025</v>
      </c>
      <c r="C29" s="50">
        <v>2026</v>
      </c>
      <c r="D29" s="51">
        <v>2027</v>
      </c>
      <c r="E29" s="52">
        <v>2028</v>
      </c>
    </row>
    <row r="30" spans="1:8" ht="16.2" thickBot="1" x14ac:dyDescent="0.35">
      <c r="A30" s="53"/>
      <c r="B30" s="54"/>
      <c r="C30" s="55"/>
      <c r="D30" s="56"/>
      <c r="E30" s="57"/>
    </row>
    <row r="31" spans="1:8" x14ac:dyDescent="0.3">
      <c r="A31" s="58" t="s">
        <v>30</v>
      </c>
      <c r="B31" s="59">
        <v>22356000</v>
      </c>
      <c r="C31" s="60">
        <v>18222000</v>
      </c>
      <c r="D31" s="61">
        <v>18113000</v>
      </c>
      <c r="E31" s="62">
        <v>17255000</v>
      </c>
    </row>
    <row r="32" spans="1:8" x14ac:dyDescent="0.3">
      <c r="A32" s="63" t="s">
        <v>31</v>
      </c>
      <c r="B32" s="64"/>
      <c r="C32" s="65">
        <f>+B31-B45</f>
        <v>3356000</v>
      </c>
      <c r="D32" s="66"/>
      <c r="E32" s="67"/>
    </row>
    <row r="33" spans="1:7" ht="16.2" thickBot="1" x14ac:dyDescent="0.35">
      <c r="A33" s="68" t="s">
        <v>32</v>
      </c>
      <c r="B33" s="69"/>
      <c r="C33" s="70">
        <f>+B22</f>
        <v>3576000</v>
      </c>
      <c r="D33" s="70">
        <f>(+B22)-800000</f>
        <v>2776000</v>
      </c>
      <c r="E33" s="71">
        <f>D33</f>
        <v>2776000</v>
      </c>
    </row>
    <row r="34" spans="1:7" x14ac:dyDescent="0.3">
      <c r="A34" s="63"/>
      <c r="B34" s="72"/>
      <c r="C34" s="73"/>
      <c r="D34" s="74"/>
      <c r="E34" s="75"/>
    </row>
    <row r="35" spans="1:7" x14ac:dyDescent="0.3">
      <c r="A35" s="76" t="s">
        <v>33</v>
      </c>
      <c r="B35" s="64">
        <v>15000000</v>
      </c>
      <c r="C35" s="65"/>
      <c r="D35" s="66"/>
      <c r="E35" s="67"/>
    </row>
    <row r="36" spans="1:7" hidden="1" x14ac:dyDescent="0.3">
      <c r="A36" s="63" t="s">
        <v>34</v>
      </c>
      <c r="B36" s="64">
        <f>+B31-B35</f>
        <v>7356000</v>
      </c>
      <c r="C36" s="65"/>
      <c r="D36" s="66"/>
      <c r="E36" s="67"/>
    </row>
    <row r="37" spans="1:7" ht="18" hidden="1" customHeight="1" x14ac:dyDescent="0.3">
      <c r="A37" s="63" t="s">
        <v>35</v>
      </c>
      <c r="B37" s="64">
        <v>-1900000</v>
      </c>
      <c r="C37" s="65"/>
      <c r="D37" s="66"/>
      <c r="E37" s="77"/>
    </row>
    <row r="38" spans="1:7" ht="31.2" hidden="1" x14ac:dyDescent="0.3">
      <c r="A38" s="63" t="s">
        <v>36</v>
      </c>
      <c r="B38" s="64">
        <v>-1300000</v>
      </c>
      <c r="C38" s="65"/>
      <c r="D38" s="66"/>
      <c r="E38" s="77"/>
      <c r="F38" s="44" t="s">
        <v>37</v>
      </c>
      <c r="G38" s="44"/>
    </row>
    <row r="39" spans="1:7" ht="31.2" hidden="1" x14ac:dyDescent="0.3">
      <c r="A39" s="76" t="s">
        <v>38</v>
      </c>
      <c r="B39" s="64">
        <v>-3000000</v>
      </c>
      <c r="C39" s="65"/>
      <c r="D39" s="66"/>
      <c r="E39" s="77"/>
      <c r="F39" s="44" t="s">
        <v>37</v>
      </c>
      <c r="G39" s="44"/>
    </row>
    <row r="40" spans="1:7" ht="46.8" hidden="1" x14ac:dyDescent="0.3">
      <c r="A40" s="63"/>
      <c r="B40" s="64">
        <f>SUM(B36:B39)</f>
        <v>1156000</v>
      </c>
      <c r="C40" s="65"/>
      <c r="D40" s="66"/>
      <c r="E40" s="67"/>
      <c r="F40" s="44" t="s">
        <v>39</v>
      </c>
      <c r="G40" s="44"/>
    </row>
    <row r="41" spans="1:7" hidden="1" x14ac:dyDescent="0.3">
      <c r="A41" s="63" t="s">
        <v>40</v>
      </c>
      <c r="B41" s="64">
        <f>+B35</f>
        <v>15000000</v>
      </c>
      <c r="C41" s="65"/>
      <c r="D41" s="66"/>
      <c r="E41" s="67"/>
    </row>
    <row r="42" spans="1:7" ht="14.4" customHeight="1" x14ac:dyDescent="0.3">
      <c r="A42" s="63" t="s">
        <v>41</v>
      </c>
      <c r="B42" s="64">
        <v>4000000</v>
      </c>
      <c r="C42" s="65"/>
      <c r="D42" s="66"/>
      <c r="E42" s="67"/>
    </row>
    <row r="43" spans="1:7" ht="22.95" customHeight="1" thickBot="1" x14ac:dyDescent="0.35">
      <c r="A43" s="63" t="s">
        <v>42</v>
      </c>
      <c r="B43" s="78"/>
      <c r="C43" s="79">
        <v>2160000</v>
      </c>
      <c r="D43" s="80">
        <v>2160000</v>
      </c>
      <c r="E43" s="81">
        <v>2160000</v>
      </c>
    </row>
    <row r="44" spans="1:7" ht="22.95" customHeight="1" thickBot="1" x14ac:dyDescent="0.35">
      <c r="A44" s="82" t="s">
        <v>43</v>
      </c>
      <c r="B44" s="83">
        <f>SUM(B41:B43)</f>
        <v>19000000</v>
      </c>
      <c r="C44" s="16">
        <f>C31-C32-C33+C43</f>
        <v>13450000</v>
      </c>
      <c r="D44" s="16">
        <f>D31-D32-D33+D43</f>
        <v>17497000</v>
      </c>
      <c r="E44" s="84">
        <f>E31-E32-E33+E43</f>
        <v>16639000</v>
      </c>
    </row>
    <row r="45" spans="1:7" ht="22.95" customHeight="1" thickBot="1" x14ac:dyDescent="0.35">
      <c r="A45" s="85" t="s">
        <v>44</v>
      </c>
      <c r="B45" s="86">
        <f>SUM(B41:B43)</f>
        <v>19000000</v>
      </c>
      <c r="C45" s="87">
        <f>C44</f>
        <v>13450000</v>
      </c>
      <c r="D45" s="87">
        <f>C46-C45</f>
        <v>8128000</v>
      </c>
      <c r="E45" s="88"/>
    </row>
    <row r="46" spans="1:7" ht="16.2" thickBot="1" x14ac:dyDescent="0.35">
      <c r="A46" s="89" t="s">
        <v>45</v>
      </c>
      <c r="B46" s="90">
        <v>40578000</v>
      </c>
      <c r="C46" s="90">
        <f>B46-B45</f>
        <v>21578000</v>
      </c>
      <c r="D46" s="91">
        <f>C46-C45</f>
        <v>8128000</v>
      </c>
      <c r="E46" s="92"/>
    </row>
    <row r="47" spans="1:7" ht="16.2" thickBot="1" x14ac:dyDescent="0.35">
      <c r="A47" s="93" t="s">
        <v>46</v>
      </c>
      <c r="B47" s="94"/>
      <c r="C47" s="94"/>
      <c r="D47" s="95">
        <f>D44-D45</f>
        <v>9369000</v>
      </c>
      <c r="E47" s="95">
        <f>D47+E44</f>
        <v>26008000</v>
      </c>
    </row>
    <row r="48" spans="1:7" x14ac:dyDescent="0.3">
      <c r="D48" s="96"/>
      <c r="E48" s="1"/>
    </row>
    <row r="49" spans="1:6" ht="16.2" thickBot="1" x14ac:dyDescent="0.35">
      <c r="D49" s="96"/>
      <c r="E49" s="1"/>
    </row>
    <row r="50" spans="1:6" ht="16.2" thickBot="1" x14ac:dyDescent="0.35">
      <c r="A50" s="97" t="s">
        <v>47</v>
      </c>
      <c r="B50" s="98"/>
      <c r="C50" s="99">
        <v>2026</v>
      </c>
      <c r="D50" s="100">
        <v>2027</v>
      </c>
      <c r="E50" s="101">
        <v>2028</v>
      </c>
    </row>
    <row r="51" spans="1:6" x14ac:dyDescent="0.3">
      <c r="A51" s="102" t="s">
        <v>10</v>
      </c>
      <c r="B51" s="59"/>
      <c r="C51" s="60">
        <v>200000</v>
      </c>
      <c r="D51" s="60">
        <v>200000</v>
      </c>
      <c r="E51" s="103">
        <v>200000</v>
      </c>
      <c r="F51" s="32"/>
    </row>
    <row r="52" spans="1:6" x14ac:dyDescent="0.3">
      <c r="A52" s="6" t="s">
        <v>18</v>
      </c>
      <c r="B52" s="64"/>
      <c r="C52" s="65">
        <v>500000</v>
      </c>
      <c r="D52" s="65">
        <v>500000</v>
      </c>
      <c r="E52" s="77">
        <v>500000</v>
      </c>
      <c r="F52" s="14"/>
    </row>
    <row r="53" spans="1:6" ht="45.6" customHeight="1" thickBot="1" x14ac:dyDescent="0.35">
      <c r="A53" s="104" t="s">
        <v>23</v>
      </c>
      <c r="B53" s="105"/>
      <c r="C53" s="27">
        <v>445000</v>
      </c>
      <c r="D53" s="28">
        <v>890000</v>
      </c>
      <c r="E53" s="106">
        <v>890000</v>
      </c>
      <c r="F53" s="14"/>
    </row>
    <row r="54" spans="1:6" ht="16.2" thickBot="1" x14ac:dyDescent="0.35">
      <c r="A54" s="107" t="s">
        <v>48</v>
      </c>
      <c r="B54" s="108"/>
      <c r="C54" s="108">
        <f t="shared" ref="C54:E54" si="0">SUM(C51:C53)</f>
        <v>1145000</v>
      </c>
      <c r="D54" s="108">
        <f t="shared" si="0"/>
        <v>1590000</v>
      </c>
      <c r="E54" s="40">
        <f t="shared" si="0"/>
        <v>1590000</v>
      </c>
      <c r="F54" s="32"/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67F735-F869-4A9B-859C-84DBF089749E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Budsjett - Høyre</vt:lpstr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Bråten - Odelenergy</dc:creator>
  <cp:lastModifiedBy>Kim Bråten - Odelenergy</cp:lastModifiedBy>
  <dcterms:created xsi:type="dcterms:W3CDTF">2025-12-18T07:20:22Z</dcterms:created>
  <dcterms:modified xsi:type="dcterms:W3CDTF">2025-12-18T07:58:39Z</dcterms:modified>
</cp:coreProperties>
</file>