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. Virksomhet Økonomi og finans\Nye Regnskapsavd\Regnskap 2026\Keops arbeid\Budsjett vs regnskap\"/>
    </mc:Choice>
  </mc:AlternateContent>
  <xr:revisionPtr revIDLastSave="0" documentId="13_ncr:1_{C30B3CE5-C61C-4F73-B518-F90A931431DA}" xr6:coauthVersionLast="47" xr6:coauthVersionMax="47" xr10:uidLastSave="{00000000-0000-0000-0000-000000000000}"/>
  <bookViews>
    <workbookView xWindow="-28920" yWindow="-120" windowWidth="29040" windowHeight="17520" firstSheet="1" activeTab="1" xr2:uid="{00000000-000D-0000-FFFF-FFFF00000000}"/>
  </bookViews>
  <sheets>
    <sheet name="_options" sheetId="4" state="hidden" r:id="rId1"/>
    <sheet name="KL_ODR" sheetId="2" r:id="rId2"/>
    <sheet name="_control" sheetId="1" r:id="rId3"/>
    <sheet name="Rutine" sheetId="5" r:id="rId4"/>
  </sheets>
  <definedNames>
    <definedName name="_xlnm.Print_Area" localSheetId="1">KL_ODR!$C$2:$H$48</definedName>
    <definedName name="_xlnm.Print_Titles" localSheetId="1">KL_ODR!$11:$11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15" i="2"/>
  <c r="D17" i="2"/>
  <c r="D15" i="2"/>
  <c r="F34" i="2"/>
  <c r="G34" i="2"/>
  <c r="H34" i="2"/>
  <c r="D34" i="2"/>
  <c r="G18" i="2" l="1"/>
  <c r="F46" i="2"/>
  <c r="F18" i="2"/>
  <c r="F26" i="2"/>
  <c r="H18" i="2"/>
  <c r="D18" i="2"/>
  <c r="G46" i="2"/>
  <c r="H46" i="2"/>
  <c r="D46" i="2"/>
  <c r="G26" i="2"/>
  <c r="H26" i="2"/>
  <c r="D26" i="2"/>
  <c r="H28" i="2" l="1"/>
  <c r="D28" i="2"/>
  <c r="E26" i="2"/>
  <c r="F28" i="2"/>
  <c r="F37" i="2" s="1"/>
  <c r="F48" i="2" s="1"/>
  <c r="G28" i="2"/>
  <c r="G37" i="2" s="1"/>
  <c r="G48" i="2" s="1"/>
  <c r="E46" i="2"/>
  <c r="E34" i="2"/>
  <c r="E18" i="2"/>
  <c r="D37" i="2" l="1"/>
  <c r="E28" i="2"/>
  <c r="H37" i="2"/>
  <c r="H48" i="2" s="1"/>
  <c r="D48" i="2" l="1"/>
  <c r="E37" i="2"/>
  <c r="E48" i="2" l="1"/>
</calcChain>
</file>

<file path=xl/sharedStrings.xml><?xml version="1.0" encoding="utf-8"?>
<sst xmlns="http://schemas.openxmlformats.org/spreadsheetml/2006/main" count="220" uniqueCount="167">
  <si>
    <t>year</t>
  </si>
  <si>
    <t>*</t>
  </si>
  <si>
    <t>Control Worksheet (NB any row with a '*' as the first character in column A is ignored)</t>
  </si>
  <si>
    <t>Global Parameters</t>
  </si>
  <si>
    <t>Parameter</t>
  </si>
  <si>
    <t>Value</t>
  </si>
  <si>
    <t>period</t>
  </si>
  <si>
    <t>setnum allows use of arithmetic expressions on parameters</t>
  </si>
  <si>
    <t>setnum</t>
  </si>
  <si>
    <t>&lt;period&gt; \ 100</t>
  </si>
  <si>
    <t>pyear</t>
  </si>
  <si>
    <t>&lt;year&gt; - 1</t>
  </si>
  <si>
    <t>period0</t>
  </si>
  <si>
    <t>&lt;year&gt; * 100</t>
  </si>
  <si>
    <t>periodp</t>
  </si>
  <si>
    <t>&lt;period&gt;-100</t>
  </si>
  <si>
    <t>periodp0</t>
  </si>
  <si>
    <t>&lt;pyear&gt;*100</t>
  </si>
  <si>
    <t>setperiod allows use of arithmetic expressions on period parameters</t>
  </si>
  <si>
    <t>e.g. set previous 12 periods for a rolling 12 month crosstab by 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</si>
  <si>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</si>
  <si>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</si>
  <si>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</si>
  <si>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</si>
  <si>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</si>
  <si>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</si>
  <si>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</si>
  <si>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</si>
  <si>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</si>
  <si>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</si>
  <si>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</si>
  <si>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</si>
  <si>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</si>
  <si>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</si>
  <si>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</si>
  <si>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</si>
  <si>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</si>
  <si>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</si>
  <si>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</si>
  <si>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</si>
  <si>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</si>
  <si>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</si>
  <si>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</si>
  <si>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</si>
  <si>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</si>
  <si>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</si>
  <si>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</si>
  <si>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</si>
  <si>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</si>
  <si>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</si>
  <si>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columns</t>
  </si>
  <si>
    <t>parameter</t>
  </si>
  <si>
    <t>summary</t>
  </si>
  <si>
    <t>* This sheet is manipulated by the 'Options...' dialog and should not be changed by hand</t>
  </si>
  <si>
    <t>sheet</t>
  </si>
  <si>
    <t>year1</t>
  </si>
  <si>
    <t>&lt;year&gt; + 1</t>
  </si>
  <si>
    <t>year2</t>
  </si>
  <si>
    <t>&lt;year&gt; + 2</t>
  </si>
  <si>
    <t>year3</t>
  </si>
  <si>
    <t>&lt;year&gt; + 3</t>
  </si>
  <si>
    <t>year4</t>
  </si>
  <si>
    <t>&lt;year&gt; + 4</t>
  </si>
  <si>
    <t>crosstab period</t>
  </si>
  <si>
    <t>p0</t>
  </si>
  <si>
    <t>&lt;period0&gt;-&lt;period&gt;</t>
  </si>
  <si>
    <t>amount</t>
  </si>
  <si>
    <t>Avskrivninger</t>
  </si>
  <si>
    <t>Brukerbetalinger</t>
  </si>
  <si>
    <t>Lønnsutgifter</t>
  </si>
  <si>
    <t>Sosiale utgifter</t>
  </si>
  <si>
    <t>Motpost avskrivninger</t>
  </si>
  <si>
    <t>Regnskap &lt;pyear&gt;</t>
  </si>
  <si>
    <t>Opprinnelig budsjett &lt;year&gt;</t>
  </si>
  <si>
    <t>Rammetilskudd</t>
  </si>
  <si>
    <t>Avdrag på lån</t>
  </si>
  <si>
    <t>Sum driftsinntekter</t>
  </si>
  <si>
    <t>Sum driftsutgifter</t>
  </si>
  <si>
    <t>Netto driftsresultat</t>
  </si>
  <si>
    <t>Brutto driftsresultat</t>
  </si>
  <si>
    <t>&lt;periodp0&gt;-&lt;periodp&gt;</t>
  </si>
  <si>
    <t>LN100</t>
  </si>
  <si>
    <t>LN140</t>
  </si>
  <si>
    <t>LN150</t>
  </si>
  <si>
    <t>LN160</t>
  </si>
  <si>
    <t>LN170</t>
  </si>
  <si>
    <t>LN180</t>
  </si>
  <si>
    <t>LN190</t>
  </si>
  <si>
    <t>LN200</t>
  </si>
  <si>
    <t>LN210</t>
  </si>
  <si>
    <t>LN220</t>
  </si>
  <si>
    <t>LN230</t>
  </si>
  <si>
    <t>LN260</t>
  </si>
  <si>
    <t>LN270</t>
  </si>
  <si>
    <t>LN280</t>
  </si>
  <si>
    <t>LN290</t>
  </si>
  <si>
    <t>LN300</t>
  </si>
  <si>
    <t>LN310</t>
  </si>
  <si>
    <t>LN320</t>
  </si>
  <si>
    <t>table</t>
  </si>
  <si>
    <t>unit &lt;unit&gt;</t>
  </si>
  <si>
    <t>Tall i &lt;unit&gt; kroner</t>
  </si>
  <si>
    <t>setdefault</t>
  </si>
  <si>
    <t>unit</t>
  </si>
  <si>
    <t>Reguleringer &lt;year&gt;</t>
  </si>
  <si>
    <t>&lt;unit&gt;</t>
  </si>
  <si>
    <t>Andre overføringer og tilskudd fra staten</t>
  </si>
  <si>
    <t>Overføringer og tilskudd fra andre</t>
  </si>
  <si>
    <t>Salgs- og leieinntekter</t>
  </si>
  <si>
    <t>Kjøp av varer og tjenester</t>
  </si>
  <si>
    <t>Overføringer og tilskudd til andre</t>
  </si>
  <si>
    <t>Renteinntekter</t>
  </si>
  <si>
    <t>Renteutgifter</t>
  </si>
  <si>
    <t>Netto finansutgifter</t>
  </si>
  <si>
    <t>Disponering eller dekning av netto driftsresultat:</t>
  </si>
  <si>
    <t>Overføring til investering</t>
  </si>
  <si>
    <t>Sum disponeringer eller dekning av netto driftsresultat</t>
  </si>
  <si>
    <t>Driftsinntekter</t>
  </si>
  <si>
    <t>Driftsutgifter</t>
  </si>
  <si>
    <t>Finansinntekter/Finansutgiter</t>
  </si>
  <si>
    <t>*where konto 10000-19999</t>
  </si>
  <si>
    <t>client</t>
  </si>
  <si>
    <t>relation komlov_oda,konto</t>
  </si>
  <si>
    <t>code komlov_oda</t>
  </si>
  <si>
    <t>KL_ODR</t>
  </si>
  <si>
    <t>Dekning/disponering av tidligere års merforbruk</t>
  </si>
  <si>
    <t>Fremført til disponering i senere år (merforbruk/mindreforbruk - )</t>
  </si>
  <si>
    <t>Keops arbeid</t>
  </si>
  <si>
    <t>AT</t>
  </si>
  <si>
    <t>LN301</t>
  </si>
  <si>
    <t>LN311</t>
  </si>
  <si>
    <t>Avsetning til bundne driftsfond</t>
  </si>
  <si>
    <t>Bruk av bundne driftsfond</t>
  </si>
  <si>
    <t>Avsetning til disposisjonsfond</t>
  </si>
  <si>
    <t>Bruk av disposisjonsfond</t>
  </si>
  <si>
    <t>query balance PLBUD AT</t>
  </si>
  <si>
    <t>pla_amount</t>
  </si>
  <si>
    <t>pld_amount</t>
  </si>
  <si>
    <t>setperiod</t>
  </si>
  <si>
    <t>Rutine for kjøring av månedsrapport</t>
  </si>
  <si>
    <t>Hvilket år bestemmer man slik :</t>
  </si>
  <si>
    <t>I Skillearket -control - sett ÅÅÅÅ12 i dette feltet</t>
  </si>
  <si>
    <t>Hvilken periode bestemmer man slik :</t>
  </si>
  <si>
    <t>Logg det først inn i Excelerator - husk riktig firma</t>
  </si>
  <si>
    <t>PLBUD</t>
  </si>
  <si>
    <t>Velg Last Tilbake på Unit4 Excelerator menyen</t>
  </si>
  <si>
    <t>periodn</t>
  </si>
  <si>
    <t>Regnskap &lt;periodn&gt;</t>
  </si>
  <si>
    <t>Regulert budsjett &lt;periodn&gt;</t>
  </si>
  <si>
    <t>§ 5-6 økonomisk oversikt pr &lt;periodn&gt;</t>
  </si>
  <si>
    <t>Overskrift:</t>
  </si>
  <si>
    <t>Legg inn riktig overskrift her:</t>
  </si>
  <si>
    <t>Husk en apostrof foran første bokstav slik at feltet oppfattes som tekst.</t>
  </si>
  <si>
    <t>Periode:</t>
  </si>
  <si>
    <t>I kolonnene for hittil i år legg inn periodene slik:</t>
  </si>
  <si>
    <t>Periode period8 er det samme som august</t>
  </si>
  <si>
    <t>INSERTED PARAMETER</t>
  </si>
  <si>
    <t>Tall i  kroner</t>
  </si>
  <si>
    <t>Reguleringer 2026</t>
  </si>
  <si>
    <t>Opprinnelig budsjett 2026</t>
  </si>
  <si>
    <t>Regnskap 2025</t>
  </si>
  <si>
    <t/>
  </si>
  <si>
    <t>&lt;period0&gt;-&lt;period4&gt;</t>
  </si>
  <si>
    <t>april 26</t>
  </si>
  <si>
    <t>§ 5-6 økonomisk oversikt pr april 26</t>
  </si>
  <si>
    <t>Regnskap april 26</t>
  </si>
  <si>
    <t>Regulert budsjett april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</si>
</sst>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2"/>
      <name val="Arial"/>
      <family val="2"/>
    </font>
    <font>
      <b/>
      <sz val="16"/>
      <color indexed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i/>
      <sz val="2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6" fillId="0" borderId="0" xfId="0" applyFont="1"/>
    <xf numFmtId="0" fontId="3" fillId="2" borderId="0" xfId="0" applyFont="1" applyFill="1"/>
    <xf numFmtId="0" fontId="2" fillId="0" borderId="0" xfId="0" applyFont="1"/>
    <xf numFmtId="0" fontId="4" fillId="0" borderId="0" xfId="0" applyFont="1"/>
    <xf numFmtId="3" fontId="0" fillId="0" borderId="0" xfId="0" applyNumberFormat="1" applyAlignment="1" applyProtection="1">
      <alignment horizontal="right"/>
      <protection locked="0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>
      <alignment horizontal="right"/>
    </xf>
    <xf numFmtId="0" fontId="0" fillId="2" borderId="1" xfId="0" applyFill="1" applyBorder="1"/>
    <xf numFmtId="3" fontId="5" fillId="3" borderId="0" xfId="0" applyNumberFormat="1" applyFont="1" applyFill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3" fontId="5" fillId="5" borderId="0" xfId="0" applyNumberFormat="1" applyFont="1" applyFill="1" applyAlignment="1">
      <alignment horizontal="right" wrapText="1"/>
    </xf>
    <xf numFmtId="0" fontId="5" fillId="7" borderId="0" xfId="0" applyFont="1" applyFill="1"/>
    <xf numFmtId="3" fontId="5" fillId="7" borderId="0" xfId="0" applyNumberFormat="1" applyFont="1" applyFill="1" applyAlignment="1">
      <alignment horizontal="right"/>
    </xf>
    <xf numFmtId="3" fontId="5" fillId="7" borderId="0" xfId="0" applyNumberFormat="1" applyFont="1" applyFill="1" applyAlignment="1">
      <alignment horizontal="right" wrapText="1"/>
    </xf>
    <xf numFmtId="3" fontId="12" fillId="6" borderId="6" xfId="0" applyNumberFormat="1" applyFont="1" applyFill="1" applyBorder="1" applyAlignment="1" applyProtection="1">
      <alignment horizontal="right"/>
      <protection locked="0"/>
    </xf>
    <xf numFmtId="3" fontId="12" fillId="6" borderId="7" xfId="0" applyNumberFormat="1" applyFont="1" applyFill="1" applyBorder="1" applyAlignment="1" applyProtection="1">
      <alignment horizontal="right"/>
      <protection locked="0"/>
    </xf>
    <xf numFmtId="3" fontId="13" fillId="8" borderId="6" xfId="0" applyNumberFormat="1" applyFont="1" applyFill="1" applyBorder="1" applyAlignment="1" applyProtection="1">
      <alignment horizontal="right"/>
      <protection locked="0"/>
    </xf>
    <xf numFmtId="3" fontId="13" fillId="8" borderId="7" xfId="0" applyNumberFormat="1" applyFont="1" applyFill="1" applyBorder="1" applyAlignment="1" applyProtection="1">
      <alignment horizontal="right"/>
      <protection locked="0"/>
    </xf>
    <xf numFmtId="3" fontId="13" fillId="8" borderId="6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left" vertical="top" wrapText="1"/>
    </xf>
    <xf numFmtId="0" fontId="13" fillId="8" borderId="5" xfId="0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3" fontId="0" fillId="0" borderId="0" xfId="0" applyNumberFormat="1"/>
    <xf numFmtId="3" fontId="1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3" fillId="0" borderId="0" xfId="0" applyNumberFormat="1" applyFont="1"/>
    <xf numFmtId="0" fontId="0" fillId="9" borderId="0" xfId="0" applyFill="1"/>
    <xf numFmtId="0" fontId="6" fillId="9" borderId="0" xfId="0" applyFont="1" applyFill="1"/>
    <xf numFmtId="17" fontId="6" fillId="0" borderId="0" xfId="0" quotePrefix="1" applyNumberFormat="1" applyFont="1"/>
    <xf numFmtId="0" fontId="9" fillId="10" borderId="0" xfId="0" applyFont="1" applyFill="1"/>
    <xf numFmtId="3" fontId="10" fillId="10" borderId="0" xfId="0" applyNumberFormat="1" applyFont="1" applyFill="1" applyAlignment="1">
      <alignment horizontal="right"/>
    </xf>
    <xf numFmtId="0" fontId="11" fillId="10" borderId="0" xfId="0" applyFont="1" applyFill="1"/>
    <xf numFmtId="0" fontId="0" fillId="0" borderId="0" xfId="0" quotePrefix="1"/>
    <xf numFmtId="0" fontId="3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2980952</xdr:colOff>
      <xdr:row>10</xdr:row>
      <xdr:rowOff>123729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"/>
          <a:ext cx="2980952" cy="7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2885714</xdr:colOff>
      <xdr:row>25</xdr:row>
      <xdr:rowOff>76069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76575"/>
          <a:ext cx="2885714" cy="1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3019048</xdr:colOff>
      <xdr:row>36</xdr:row>
      <xdr:rowOff>95157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81600"/>
          <a:ext cx="3019048" cy="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53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10000</v>
      </c>
    </row>
    <row r="7" spans="1:1" x14ac:dyDescent="0.2">
      <c r="A7">
        <v>100</v>
      </c>
    </row>
    <row r="8" spans="1:1" x14ac:dyDescent="0.2">
      <c r="A8">
        <v>1</v>
      </c>
    </row>
    <row r="9" spans="1:1" x14ac:dyDescent="0.2">
      <c r="A9" t="b">
        <v>1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0</v>
      </c>
    </row>
    <row r="13" spans="1:1" x14ac:dyDescent="0.2">
      <c r="A13" t="b">
        <v>0</v>
      </c>
    </row>
    <row r="14" spans="1:1" x14ac:dyDescent="0.2">
      <c r="A14" t="b">
        <v>0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>
    <oddFooter>&amp;L&amp;1#&amp;"Calibri"&amp;8&amp;K000000Sensitivity: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tabSelected="1" topLeftCell="C3" workbookViewId="0">
      <selection activeCell="M21" sqref="M21:M22"/>
    </sheetView>
  </sheetViews>
  <sheetFormatPr baseColWidth="10" defaultColWidth="9.140625" defaultRowHeight="12.75" outlineLevelCol="1" x14ac:dyDescent="0.2"/>
  <cols>
    <col min="1" max="1" width="11.42578125" hidden="1" customWidth="1"/>
    <col min="2" max="2" width="11.7109375" style="1" hidden="1" customWidth="1"/>
    <col min="3" max="3" width="50.140625" style="1" customWidth="1"/>
    <col min="4" max="4" width="26.85546875" style="9" customWidth="1"/>
    <col min="5" max="5" width="19.140625" style="9" customWidth="1"/>
    <col min="6" max="6" width="13.28515625" style="9" hidden="1" customWidth="1" outlineLevel="1"/>
    <col min="7" max="7" width="19.140625" style="9" customWidth="1" collapsed="1"/>
    <col min="8" max="8" width="19.140625" style="9" customWidth="1"/>
    <col min="9" max="20" width="11.42578125" customWidth="1"/>
  </cols>
  <sheetData>
    <row r="1" spans="1:17" hidden="1" x14ac:dyDescent="0.2">
      <c r="A1" t="s">
        <v>156</v>
      </c>
      <c r="C1" s="1" t="s">
        <v>149</v>
      </c>
    </row>
    <row r="2" spans="1:17" s="2" customFormat="1" ht="26.25" x14ac:dyDescent="0.4">
      <c r="A2" s="2" t="s">
        <v>51</v>
      </c>
      <c r="B2" s="7"/>
      <c r="C2" s="40" t="s">
        <v>164</v>
      </c>
      <c r="D2" s="41"/>
      <c r="E2" s="41"/>
      <c r="F2" s="41"/>
      <c r="G2" s="41"/>
      <c r="H2" s="41"/>
    </row>
    <row r="3" spans="1:17" s="2" customFormat="1" ht="25.5" x14ac:dyDescent="0.35">
      <c r="B3" s="7"/>
      <c r="C3" s="42" t="s">
        <v>127</v>
      </c>
      <c r="D3" s="41"/>
      <c r="E3" s="41"/>
      <c r="F3" s="41"/>
      <c r="G3" s="41"/>
      <c r="H3" s="41"/>
    </row>
    <row r="4" spans="1:17" hidden="1" x14ac:dyDescent="0.2">
      <c r="A4" s="5" t="s">
        <v>135</v>
      </c>
    </row>
    <row r="5" spans="1:17" hidden="1" x14ac:dyDescent="0.2">
      <c r="A5" s="5" t="s">
        <v>120</v>
      </c>
    </row>
    <row r="6" spans="1:17" hidden="1" x14ac:dyDescent="0.2">
      <c r="A6" s="5" t="s">
        <v>122</v>
      </c>
    </row>
    <row r="7" spans="1:17" hidden="1" x14ac:dyDescent="0.2">
      <c r="A7" t="s">
        <v>100</v>
      </c>
    </row>
    <row r="8" spans="1:17" s="3" customFormat="1" hidden="1" x14ac:dyDescent="0.2">
      <c r="A8" t="s">
        <v>50</v>
      </c>
      <c r="B8" s="5" t="s">
        <v>123</v>
      </c>
      <c r="C8" s="1"/>
      <c r="D8" s="9" t="s">
        <v>66</v>
      </c>
      <c r="E8" s="9" t="s">
        <v>137</v>
      </c>
      <c r="F8" s="9"/>
      <c r="G8" s="9" t="s">
        <v>136</v>
      </c>
      <c r="H8" s="9" t="s">
        <v>66</v>
      </c>
    </row>
    <row r="9" spans="1:17" s="3" customFormat="1" hidden="1" x14ac:dyDescent="0.2">
      <c r="A9" t="s">
        <v>63</v>
      </c>
      <c r="B9"/>
      <c r="C9" s="1"/>
      <c r="D9" s="12" t="s">
        <v>162</v>
      </c>
      <c r="E9" s="12" t="s">
        <v>162</v>
      </c>
      <c r="F9" s="9"/>
      <c r="G9" s="9" t="s">
        <v>65</v>
      </c>
      <c r="H9" s="9" t="s">
        <v>80</v>
      </c>
    </row>
    <row r="10" spans="1:17" s="3" customFormat="1" hidden="1" x14ac:dyDescent="0.2">
      <c r="A10" t="s">
        <v>156</v>
      </c>
      <c r="B10"/>
      <c r="C10" s="1" t="s">
        <v>101</v>
      </c>
      <c r="D10" s="12" t="s">
        <v>147</v>
      </c>
      <c r="E10" s="12" t="s">
        <v>148</v>
      </c>
      <c r="F10" s="9" t="s">
        <v>104</v>
      </c>
      <c r="G10" s="9" t="s">
        <v>73</v>
      </c>
      <c r="H10" s="9" t="s">
        <v>72</v>
      </c>
    </row>
    <row r="11" spans="1:17" ht="30" x14ac:dyDescent="0.25">
      <c r="A11" t="s">
        <v>51</v>
      </c>
      <c r="C11" s="4" t="s">
        <v>157</v>
      </c>
      <c r="D11" s="21" t="s">
        <v>165</v>
      </c>
      <c r="E11" s="22" t="s">
        <v>166</v>
      </c>
      <c r="F11" s="19" t="s">
        <v>158</v>
      </c>
      <c r="G11" s="22" t="s">
        <v>159</v>
      </c>
      <c r="H11" s="21" t="s">
        <v>160</v>
      </c>
    </row>
    <row r="12" spans="1:17" ht="15.75" x14ac:dyDescent="0.25">
      <c r="B12" s="8"/>
      <c r="C12" s="20" t="s">
        <v>117</v>
      </c>
      <c r="D12" s="10"/>
      <c r="E12" s="10"/>
      <c r="F12" s="10"/>
      <c r="G12" s="10"/>
      <c r="H12" s="10"/>
    </row>
    <row r="13" spans="1:17" ht="14.25" x14ac:dyDescent="0.2">
      <c r="A13" t="s">
        <v>52</v>
      </c>
      <c r="B13" t="s">
        <v>81</v>
      </c>
      <c r="C13" s="31" t="s">
        <v>74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K13" s="11"/>
      <c r="L13" s="11"/>
    </row>
    <row r="14" spans="1:17" ht="14.25" x14ac:dyDescent="0.2">
      <c r="A14" t="s">
        <v>52</v>
      </c>
      <c r="B14" t="s">
        <v>82</v>
      </c>
      <c r="C14" s="31" t="s">
        <v>106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K14" s="11"/>
      <c r="L14" s="11"/>
    </row>
    <row r="15" spans="1:17" ht="14.25" x14ac:dyDescent="0.2">
      <c r="A15" t="s">
        <v>52</v>
      </c>
      <c r="B15" t="s">
        <v>83</v>
      </c>
      <c r="C15" s="31" t="s">
        <v>107</v>
      </c>
      <c r="D15" s="34">
        <f>-10713936.65-767000</f>
        <v>-11480936.65</v>
      </c>
      <c r="E15" s="11">
        <v>-10951435</v>
      </c>
      <c r="F15" s="11">
        <v>0</v>
      </c>
      <c r="G15" s="35">
        <v>-17711000</v>
      </c>
      <c r="H15" s="35">
        <v>-19704225.380000003</v>
      </c>
      <c r="K15" s="11"/>
      <c r="L15" s="11"/>
      <c r="M15" s="33">
        <f>D15-E15</f>
        <v>-529501.65000000037</v>
      </c>
      <c r="Q15" s="33"/>
    </row>
    <row r="16" spans="1:17" ht="14.25" x14ac:dyDescent="0.2">
      <c r="A16" t="s">
        <v>52</v>
      </c>
      <c r="B16" t="s">
        <v>84</v>
      </c>
      <c r="C16" s="31" t="s">
        <v>68</v>
      </c>
      <c r="D16" s="34">
        <v>0</v>
      </c>
      <c r="E16" s="11">
        <v>0</v>
      </c>
      <c r="F16" s="11">
        <v>0</v>
      </c>
      <c r="G16" s="11">
        <v>0</v>
      </c>
      <c r="H16" s="11">
        <v>0</v>
      </c>
      <c r="K16" s="11"/>
      <c r="L16" s="11"/>
      <c r="M16" s="33">
        <f t="shared" ref="M16:M45" si="0">D16-E16</f>
        <v>0</v>
      </c>
      <c r="Q16" s="43"/>
    </row>
    <row r="17" spans="1:16" ht="13.5" customHeight="1" x14ac:dyDescent="0.2">
      <c r="A17" t="s">
        <v>52</v>
      </c>
      <c r="B17" t="s">
        <v>85</v>
      </c>
      <c r="C17" s="31" t="s">
        <v>108</v>
      </c>
      <c r="D17" s="11">
        <f>-1199150.21-53000</f>
        <v>-1252150.21</v>
      </c>
      <c r="E17" s="11">
        <v>-1155838</v>
      </c>
      <c r="F17" s="11">
        <v>0</v>
      </c>
      <c r="G17" s="35">
        <v>-3664000</v>
      </c>
      <c r="H17" s="35">
        <v>-4828655.2799999993</v>
      </c>
      <c r="K17" s="11"/>
      <c r="L17" s="11"/>
      <c r="M17" s="33">
        <f t="shared" si="0"/>
        <v>-96312.209999999963</v>
      </c>
    </row>
    <row r="18" spans="1:16" ht="15" x14ac:dyDescent="0.25">
      <c r="B18"/>
      <c r="C18" s="28" t="s">
        <v>76</v>
      </c>
      <c r="D18" s="17">
        <f>SUM(D13:D17)</f>
        <v>-12733086.859999999</v>
      </c>
      <c r="E18" s="17">
        <f>SUM(E13:E17)</f>
        <v>-12107273</v>
      </c>
      <c r="F18" s="17">
        <f>SUM(F13:F17)</f>
        <v>0</v>
      </c>
      <c r="G18" s="17">
        <f>SUM(G13:G17)</f>
        <v>-21375000</v>
      </c>
      <c r="H18" s="18">
        <f>SUM(H13:H17)</f>
        <v>-24532880.660000004</v>
      </c>
      <c r="K18" s="14"/>
      <c r="L18" s="11"/>
      <c r="M18" s="33">
        <f t="shared" si="0"/>
        <v>-625813.8599999994</v>
      </c>
    </row>
    <row r="19" spans="1:16" x14ac:dyDescent="0.2">
      <c r="D19" s="12"/>
      <c r="E19" s="12"/>
      <c r="F19" s="12"/>
      <c r="G19" s="12"/>
      <c r="H19" s="12"/>
      <c r="K19" s="12"/>
      <c r="L19" s="11"/>
      <c r="M19" s="33">
        <f t="shared" si="0"/>
        <v>0</v>
      </c>
    </row>
    <row r="20" spans="1:16" ht="15" x14ac:dyDescent="0.25">
      <c r="C20" s="20" t="s">
        <v>118</v>
      </c>
      <c r="D20" s="11"/>
      <c r="E20" s="11"/>
      <c r="F20" s="11"/>
      <c r="G20" s="11"/>
      <c r="H20" s="11"/>
      <c r="K20" s="11"/>
      <c r="L20" s="11"/>
      <c r="M20" s="33">
        <f t="shared" si="0"/>
        <v>0</v>
      </c>
    </row>
    <row r="21" spans="1:16" ht="14.25" x14ac:dyDescent="0.2">
      <c r="A21" t="s">
        <v>52</v>
      </c>
      <c r="B21" t="s">
        <v>86</v>
      </c>
      <c r="C21" s="31" t="s">
        <v>69</v>
      </c>
      <c r="D21" s="35">
        <v>4693931.0199999996</v>
      </c>
      <c r="E21" s="11">
        <v>4495198.4000000004</v>
      </c>
      <c r="F21" s="12">
        <v>0</v>
      </c>
      <c r="G21" s="35">
        <v>12392499.999999996</v>
      </c>
      <c r="H21" s="35">
        <v>14610054.1</v>
      </c>
      <c r="K21" s="12"/>
      <c r="L21" s="11"/>
      <c r="M21" s="33">
        <f t="shared" si="0"/>
        <v>198732.61999999918</v>
      </c>
    </row>
    <row r="22" spans="1:16" ht="14.25" x14ac:dyDescent="0.2">
      <c r="A22" t="s">
        <v>52</v>
      </c>
      <c r="B22" t="s">
        <v>87</v>
      </c>
      <c r="C22" s="31" t="s">
        <v>70</v>
      </c>
      <c r="D22" s="35">
        <v>1410265.73</v>
      </c>
      <c r="E22" s="11">
        <v>1341434.2</v>
      </c>
      <c r="F22" s="12">
        <v>0</v>
      </c>
      <c r="G22" s="35">
        <v>3877499.9999999995</v>
      </c>
      <c r="H22" s="35">
        <v>4310588.2600000007</v>
      </c>
      <c r="K22" s="12"/>
      <c r="L22" s="11"/>
      <c r="M22" s="33">
        <f t="shared" si="0"/>
        <v>68831.530000000028</v>
      </c>
    </row>
    <row r="23" spans="1:16" ht="14.25" x14ac:dyDescent="0.2">
      <c r="A23" t="s">
        <v>52</v>
      </c>
      <c r="B23" t="s">
        <v>88</v>
      </c>
      <c r="C23" s="31" t="s">
        <v>109</v>
      </c>
      <c r="D23" s="35">
        <v>2454418.83</v>
      </c>
      <c r="E23" s="11">
        <v>2369228</v>
      </c>
      <c r="F23" s="12">
        <v>0</v>
      </c>
      <c r="G23" s="35">
        <v>5251000</v>
      </c>
      <c r="H23" s="35">
        <v>5590081.7999999998</v>
      </c>
      <c r="K23" s="12"/>
      <c r="L23" s="11"/>
      <c r="M23" s="33">
        <f t="shared" si="0"/>
        <v>85190.830000000075</v>
      </c>
    </row>
    <row r="24" spans="1:16" ht="14.25" x14ac:dyDescent="0.2">
      <c r="A24" t="s">
        <v>52</v>
      </c>
      <c r="B24" t="s">
        <v>89</v>
      </c>
      <c r="C24" s="31" t="s">
        <v>110</v>
      </c>
      <c r="D24" s="12">
        <v>0</v>
      </c>
      <c r="E24" s="11">
        <v>4000</v>
      </c>
      <c r="F24" s="12">
        <v>0</v>
      </c>
      <c r="G24" s="12">
        <v>4000</v>
      </c>
      <c r="H24" s="12">
        <v>11535</v>
      </c>
      <c r="K24" s="12"/>
      <c r="L24" s="11"/>
      <c r="M24" s="33">
        <f t="shared" si="0"/>
        <v>-4000</v>
      </c>
    </row>
    <row r="25" spans="1:16" ht="14.25" x14ac:dyDescent="0.2">
      <c r="A25" t="s">
        <v>52</v>
      </c>
      <c r="B25" t="s">
        <v>90</v>
      </c>
      <c r="C25" s="31" t="s">
        <v>67</v>
      </c>
      <c r="D25" s="35">
        <v>0</v>
      </c>
      <c r="E25" s="11">
        <v>0</v>
      </c>
      <c r="F25" s="12">
        <v>0</v>
      </c>
      <c r="G25" s="12">
        <v>0</v>
      </c>
      <c r="H25" s="35">
        <v>669354.30000000005</v>
      </c>
      <c r="K25" s="12"/>
      <c r="L25" s="11"/>
      <c r="M25" s="33">
        <f t="shared" si="0"/>
        <v>0</v>
      </c>
    </row>
    <row r="26" spans="1:16" ht="15" x14ac:dyDescent="0.25">
      <c r="B26"/>
      <c r="C26" s="28" t="s">
        <v>77</v>
      </c>
      <c r="D26" s="17">
        <f>SUM(D21:D25)</f>
        <v>8558615.5800000001</v>
      </c>
      <c r="E26" s="17">
        <f>SUM(E21:E25)</f>
        <v>8209860.6000000006</v>
      </c>
      <c r="F26" s="17">
        <f>SUM(F21:F25)</f>
        <v>0</v>
      </c>
      <c r="G26" s="17">
        <f>SUM(G21:G25)</f>
        <v>21524999.999999996</v>
      </c>
      <c r="H26" s="18">
        <f>SUM(H21:H25)</f>
        <v>25191613.460000001</v>
      </c>
      <c r="K26" s="14"/>
      <c r="L26" s="11"/>
      <c r="M26" s="33">
        <f t="shared" si="0"/>
        <v>348754.97999999952</v>
      </c>
    </row>
    <row r="27" spans="1:16" ht="15.75" thickBot="1" x14ac:dyDescent="0.3">
      <c r="B27"/>
      <c r="C27" s="32"/>
      <c r="D27" s="14"/>
      <c r="E27" s="14"/>
      <c r="F27" s="14"/>
      <c r="G27" s="14"/>
      <c r="H27" s="14"/>
      <c r="K27" s="14"/>
      <c r="L27" s="11"/>
      <c r="M27" s="33">
        <f t="shared" si="0"/>
        <v>0</v>
      </c>
    </row>
    <row r="28" spans="1:16" s="3" customFormat="1" ht="15.75" thickBot="1" x14ac:dyDescent="0.3">
      <c r="A28"/>
      <c r="B28"/>
      <c r="C28" s="29" t="s">
        <v>79</v>
      </c>
      <c r="D28" s="25">
        <f>D18+D26</f>
        <v>-4174471.2799999993</v>
      </c>
      <c r="E28" s="25">
        <f>E18+E26</f>
        <v>-3897412.3999999994</v>
      </c>
      <c r="F28" s="25">
        <f>F18+F26</f>
        <v>0</v>
      </c>
      <c r="G28" s="25">
        <f>G18+G26</f>
        <v>149999.99999999627</v>
      </c>
      <c r="H28" s="26">
        <f>H18+H26</f>
        <v>658732.79999999702</v>
      </c>
      <c r="K28" s="13"/>
      <c r="L28" s="11"/>
      <c r="M28" s="33">
        <f t="shared" si="0"/>
        <v>-277058.87999999989</v>
      </c>
    </row>
    <row r="29" spans="1:16" s="3" customFormat="1" x14ac:dyDescent="0.2">
      <c r="A29"/>
      <c r="C29" s="1"/>
      <c r="D29" s="12"/>
      <c r="E29" s="12"/>
      <c r="F29" s="12"/>
      <c r="G29" s="12"/>
      <c r="H29" s="12"/>
      <c r="K29" s="12"/>
      <c r="L29" s="11"/>
      <c r="M29" s="33">
        <f t="shared" si="0"/>
        <v>0</v>
      </c>
    </row>
    <row r="30" spans="1:16" s="3" customFormat="1" ht="15" x14ac:dyDescent="0.25">
      <c r="A30"/>
      <c r="C30" s="20" t="s">
        <v>119</v>
      </c>
      <c r="D30" s="11"/>
      <c r="E30" s="11"/>
      <c r="F30" s="11"/>
      <c r="G30" s="11"/>
      <c r="H30" s="11"/>
      <c r="K30" s="11"/>
      <c r="L30" s="11"/>
      <c r="M30" s="33">
        <f t="shared" si="0"/>
        <v>0</v>
      </c>
      <c r="P30" s="44" t="s">
        <v>161</v>
      </c>
    </row>
    <row r="31" spans="1:16" s="3" customFormat="1" ht="14.25" x14ac:dyDescent="0.2">
      <c r="A31" t="s">
        <v>52</v>
      </c>
      <c r="B31" t="s">
        <v>91</v>
      </c>
      <c r="C31" s="31" t="s">
        <v>111</v>
      </c>
      <c r="D31" s="35">
        <v>-125953.46</v>
      </c>
      <c r="E31" s="35">
        <v>-49980</v>
      </c>
      <c r="F31" s="11">
        <v>0</v>
      </c>
      <c r="G31" s="35">
        <v>-150000</v>
      </c>
      <c r="H31" s="35">
        <v>-371455.11000000004</v>
      </c>
      <c r="K31" s="11"/>
      <c r="L31" s="11"/>
      <c r="M31" s="33">
        <f t="shared" si="0"/>
        <v>-75973.460000000006</v>
      </c>
    </row>
    <row r="32" spans="1:16" s="3" customFormat="1" ht="14.25" x14ac:dyDescent="0.2">
      <c r="A32" s="15" t="s">
        <v>52</v>
      </c>
      <c r="B32" t="s">
        <v>92</v>
      </c>
      <c r="C32" s="31" t="s">
        <v>112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K32" s="11"/>
      <c r="L32" s="11"/>
      <c r="M32" s="33">
        <f t="shared" si="0"/>
        <v>0</v>
      </c>
    </row>
    <row r="33" spans="1:20" s="3" customFormat="1" ht="14.25" x14ac:dyDescent="0.2">
      <c r="A33" t="s">
        <v>52</v>
      </c>
      <c r="B33" t="s">
        <v>93</v>
      </c>
      <c r="C33" s="31" t="s">
        <v>75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K33" s="11"/>
      <c r="L33" s="11"/>
      <c r="M33" s="33">
        <f t="shared" si="0"/>
        <v>0</v>
      </c>
    </row>
    <row r="34" spans="1:20" s="3" customFormat="1" ht="15" x14ac:dyDescent="0.25">
      <c r="A34"/>
      <c r="B34"/>
      <c r="C34" s="28" t="s">
        <v>113</v>
      </c>
      <c r="D34" s="17">
        <f>SUM(D31:D33)</f>
        <v>-125953.46</v>
      </c>
      <c r="E34" s="17">
        <f>SUM(E31:E33)</f>
        <v>-49980</v>
      </c>
      <c r="F34" s="17">
        <f>SUM(F31:F33)</f>
        <v>0</v>
      </c>
      <c r="G34" s="17">
        <f>SUM(G31:G33)</f>
        <v>-150000</v>
      </c>
      <c r="H34" s="17">
        <f>SUM(H31:H33)</f>
        <v>-371455.11000000004</v>
      </c>
      <c r="K34" s="14"/>
      <c r="L34" s="11"/>
      <c r="M34" s="33">
        <f t="shared" si="0"/>
        <v>-75973.460000000006</v>
      </c>
      <c r="N34" s="5"/>
    </row>
    <row r="35" spans="1:20" s="3" customFormat="1" x14ac:dyDescent="0.2">
      <c r="A35"/>
      <c r="C35" s="1"/>
      <c r="D35" s="12"/>
      <c r="E35" s="12"/>
      <c r="F35" s="12"/>
      <c r="G35" s="12"/>
      <c r="H35" s="12"/>
      <c r="K35" s="12"/>
      <c r="L35" s="11"/>
      <c r="M35" s="33">
        <f t="shared" si="0"/>
        <v>0</v>
      </c>
    </row>
    <row r="36" spans="1:20" s="3" customFormat="1" ht="15" thickBot="1" x14ac:dyDescent="0.25">
      <c r="A36" t="s">
        <v>52</v>
      </c>
      <c r="B36" t="s">
        <v>94</v>
      </c>
      <c r="C36" s="31" t="s">
        <v>71</v>
      </c>
      <c r="D36" s="12">
        <v>0</v>
      </c>
      <c r="E36" s="11">
        <v>0</v>
      </c>
      <c r="F36" s="12">
        <v>0</v>
      </c>
      <c r="G36" s="12">
        <v>0</v>
      </c>
      <c r="H36" s="12">
        <v>-669354.30000000005</v>
      </c>
      <c r="K36" s="12"/>
      <c r="L36" s="11"/>
      <c r="M36" s="33">
        <f t="shared" si="0"/>
        <v>0</v>
      </c>
      <c r="N36" s="36"/>
    </row>
    <row r="37" spans="1:20" s="3" customFormat="1" ht="15.75" thickBot="1" x14ac:dyDescent="0.3">
      <c r="A37"/>
      <c r="B37"/>
      <c r="C37" s="29" t="s">
        <v>78</v>
      </c>
      <c r="D37" s="27">
        <f>D28+D34+D36</f>
        <v>-4300424.7399999993</v>
      </c>
      <c r="E37" s="27">
        <f>E28+E34+E36</f>
        <v>-3947392.3999999994</v>
      </c>
      <c r="F37" s="27">
        <f>F28+F34+F36</f>
        <v>0</v>
      </c>
      <c r="G37" s="27">
        <f>G28+G34+G36</f>
        <v>-3.7252902984619141E-9</v>
      </c>
      <c r="H37" s="27">
        <f>H28+H34+H36</f>
        <v>-382076.61000000307</v>
      </c>
      <c r="K37" s="14"/>
      <c r="L37" s="11"/>
      <c r="M37" s="33">
        <f t="shared" si="0"/>
        <v>-353032.33999999985</v>
      </c>
    </row>
    <row r="38" spans="1:20" s="3" customFormat="1" ht="15" x14ac:dyDescent="0.25">
      <c r="A38"/>
      <c r="B38"/>
      <c r="C38"/>
      <c r="D38" s="33"/>
      <c r="E38" s="33"/>
      <c r="F38" s="16"/>
      <c r="G38" s="33"/>
      <c r="H38" s="12"/>
      <c r="K38" s="14"/>
      <c r="L38" s="11"/>
      <c r="M38" s="33">
        <f t="shared" si="0"/>
        <v>0</v>
      </c>
    </row>
    <row r="39" spans="1:20" s="3" customFormat="1" ht="15" x14ac:dyDescent="0.25">
      <c r="A39"/>
      <c r="C39" s="20" t="s">
        <v>114</v>
      </c>
      <c r="D39" s="12"/>
      <c r="E39" s="12"/>
      <c r="F39" s="12"/>
      <c r="G39" s="12"/>
      <c r="H39" s="36"/>
      <c r="K39" s="12"/>
      <c r="L39" s="11"/>
      <c r="M39" s="33">
        <f t="shared" si="0"/>
        <v>0</v>
      </c>
    </row>
    <row r="40" spans="1:20" s="6" customFormat="1" ht="14.25" x14ac:dyDescent="0.2">
      <c r="A40" t="s">
        <v>52</v>
      </c>
      <c r="B40" t="s">
        <v>95</v>
      </c>
      <c r="C40" s="31" t="s">
        <v>115</v>
      </c>
      <c r="D40" s="12">
        <v>0</v>
      </c>
      <c r="E40" s="11">
        <v>0</v>
      </c>
      <c r="F40" s="12">
        <v>0</v>
      </c>
      <c r="G40" s="12">
        <v>70000</v>
      </c>
      <c r="H40" s="12">
        <v>102107</v>
      </c>
      <c r="I40" s="3"/>
      <c r="J40" s="3"/>
      <c r="K40" s="12"/>
      <c r="L40" s="11"/>
      <c r="M40" s="33">
        <f t="shared" si="0"/>
        <v>0</v>
      </c>
      <c r="N40" s="3"/>
      <c r="O40" s="3"/>
      <c r="P40" s="3"/>
      <c r="Q40" s="3"/>
      <c r="R40" s="3"/>
      <c r="S40" s="3"/>
      <c r="T40" s="3"/>
    </row>
    <row r="41" spans="1:20" s="3" customFormat="1" ht="14.25" x14ac:dyDescent="0.2">
      <c r="A41" t="s">
        <v>52</v>
      </c>
      <c r="B41" t="s">
        <v>96</v>
      </c>
      <c r="C41" s="31" t="s">
        <v>131</v>
      </c>
      <c r="D41" s="35">
        <v>0</v>
      </c>
      <c r="E41" s="11">
        <v>0</v>
      </c>
      <c r="F41" s="12">
        <v>0</v>
      </c>
      <c r="G41" s="12">
        <v>0</v>
      </c>
      <c r="H41" s="12">
        <v>0</v>
      </c>
      <c r="K41" s="12"/>
      <c r="L41" s="11"/>
      <c r="M41" s="33">
        <f t="shared" si="0"/>
        <v>0</v>
      </c>
    </row>
    <row r="42" spans="1:20" s="3" customFormat="1" ht="14.25" x14ac:dyDescent="0.2">
      <c r="A42" t="s">
        <v>52</v>
      </c>
      <c r="B42" t="s">
        <v>129</v>
      </c>
      <c r="C42" s="31" t="s">
        <v>132</v>
      </c>
      <c r="D42" s="35">
        <v>0</v>
      </c>
      <c r="E42" s="11">
        <v>0</v>
      </c>
      <c r="F42" s="12"/>
      <c r="G42" s="12">
        <v>0</v>
      </c>
      <c r="H42" s="12">
        <v>0</v>
      </c>
      <c r="K42" s="12"/>
      <c r="L42" s="11"/>
      <c r="M42" s="33">
        <f t="shared" si="0"/>
        <v>0</v>
      </c>
    </row>
    <row r="43" spans="1:20" s="6" customFormat="1" ht="14.25" x14ac:dyDescent="0.2">
      <c r="A43" t="s">
        <v>52</v>
      </c>
      <c r="B43" t="s">
        <v>97</v>
      </c>
      <c r="C43" s="31" t="s">
        <v>133</v>
      </c>
      <c r="D43" s="35">
        <v>0</v>
      </c>
      <c r="E43" s="35">
        <v>0</v>
      </c>
      <c r="F43" s="12">
        <v>0</v>
      </c>
      <c r="G43" s="35">
        <v>0</v>
      </c>
      <c r="H43" s="35">
        <v>279969.61</v>
      </c>
      <c r="I43" s="3"/>
      <c r="J43" s="3"/>
      <c r="K43" s="12"/>
      <c r="L43" s="11"/>
      <c r="M43" s="33">
        <f t="shared" si="0"/>
        <v>0</v>
      </c>
      <c r="N43" s="3"/>
      <c r="O43" s="3"/>
      <c r="P43" s="3"/>
      <c r="Q43" s="3"/>
      <c r="R43" s="3"/>
      <c r="S43" s="3"/>
      <c r="T43" s="3"/>
    </row>
    <row r="44" spans="1:20" s="6" customFormat="1" ht="14.25" x14ac:dyDescent="0.2">
      <c r="A44" t="s">
        <v>52</v>
      </c>
      <c r="B44" t="s">
        <v>130</v>
      </c>
      <c r="C44" s="31" t="s">
        <v>134</v>
      </c>
      <c r="D44" s="35">
        <v>0</v>
      </c>
      <c r="E44" s="35">
        <v>0</v>
      </c>
      <c r="F44" s="12"/>
      <c r="G44" s="35">
        <v>-70000</v>
      </c>
      <c r="H44" s="35">
        <v>0</v>
      </c>
      <c r="I44" s="3"/>
      <c r="J44" s="3"/>
      <c r="K44" s="12"/>
      <c r="L44" s="11"/>
      <c r="M44" s="33">
        <f t="shared" si="0"/>
        <v>0</v>
      </c>
      <c r="N44" s="3"/>
      <c r="O44" s="3"/>
      <c r="P44" s="3"/>
      <c r="Q44" s="3"/>
      <c r="R44" s="3"/>
      <c r="S44" s="3"/>
      <c r="T44" s="3"/>
    </row>
    <row r="45" spans="1:20" s="3" customFormat="1" ht="14.25" x14ac:dyDescent="0.2">
      <c r="A45" t="s">
        <v>52</v>
      </c>
      <c r="B45" t="s">
        <v>98</v>
      </c>
      <c r="C45" s="31" t="s">
        <v>125</v>
      </c>
      <c r="D45" s="12">
        <v>0</v>
      </c>
      <c r="E45" s="11">
        <v>0</v>
      </c>
      <c r="F45" s="12">
        <v>0</v>
      </c>
      <c r="G45" s="12">
        <v>0</v>
      </c>
      <c r="H45" s="35">
        <v>0</v>
      </c>
      <c r="K45" s="12"/>
      <c r="L45" s="11"/>
      <c r="M45" s="33">
        <f t="shared" si="0"/>
        <v>0</v>
      </c>
    </row>
    <row r="46" spans="1:20" s="3" customFormat="1" ht="30" x14ac:dyDescent="0.25">
      <c r="A46"/>
      <c r="B46"/>
      <c r="C46" s="28" t="s">
        <v>116</v>
      </c>
      <c r="D46" s="17">
        <f>SUM(D40:D45)</f>
        <v>0</v>
      </c>
      <c r="E46" s="17">
        <f>SUM(E40:E45)</f>
        <v>0</v>
      </c>
      <c r="F46" s="17">
        <f>SUM(F40:F45)</f>
        <v>0</v>
      </c>
      <c r="G46" s="17">
        <f>SUM(G40:G45)</f>
        <v>0</v>
      </c>
      <c r="H46" s="18">
        <f>SUM(H40:H45)</f>
        <v>382076.61</v>
      </c>
      <c r="K46" s="14"/>
      <c r="L46" s="11"/>
    </row>
    <row r="47" spans="1:20" ht="13.5" thickBot="1" x14ac:dyDescent="0.25">
      <c r="K47" s="9"/>
      <c r="L47" s="11"/>
    </row>
    <row r="48" spans="1:20" s="3" customFormat="1" ht="32.25" thickBot="1" x14ac:dyDescent="0.3">
      <c r="A48"/>
      <c r="B48"/>
      <c r="C48" s="30" t="s">
        <v>126</v>
      </c>
      <c r="D48" s="23">
        <f>D37+D46</f>
        <v>-4300424.7399999993</v>
      </c>
      <c r="E48" s="23">
        <f>E37+E46</f>
        <v>-3947392.3999999994</v>
      </c>
      <c r="F48" s="23">
        <f>F37+F46</f>
        <v>0</v>
      </c>
      <c r="G48" s="23">
        <f>G37+G46</f>
        <v>-3.7252902984619141E-9</v>
      </c>
      <c r="H48" s="24">
        <f>H37+H46</f>
        <v>-3.0850060284137726E-9</v>
      </c>
      <c r="K48" s="13"/>
      <c r="L48" s="11"/>
    </row>
    <row r="49" spans="12:12" x14ac:dyDescent="0.2">
      <c r="L49" s="11"/>
    </row>
    <row r="50" spans="12:12" x14ac:dyDescent="0.2">
      <c r="L50" s="11"/>
    </row>
    <row r="51" spans="12:12" x14ac:dyDescent="0.2">
      <c r="L51" s="11"/>
    </row>
    <row r="52" spans="12:12" x14ac:dyDescent="0.2">
      <c r="L52" s="11"/>
    </row>
  </sheetData>
  <phoneticPr fontId="0" type="noConversion"/>
  <pageMargins left="0.75" right="0.75" top="1" bottom="1" header="0.5" footer="0.5"/>
  <pageSetup paperSize="9" scale="69" fitToHeight="0" orientation="portrait" horizontalDpi="200" verticalDpi="200" r:id="rId1"/>
  <headerFooter alignWithMargins="0">
    <oddFooter>&amp;L&amp;1#&amp;"Calibri"&amp;8&amp;K000000Sensitivity: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2"/>
  <sheetViews>
    <sheetView zoomScale="85" zoomScaleNormal="85" workbookViewId="0">
      <selection activeCell="C11" sqref="C11"/>
    </sheetView>
  </sheetViews>
  <sheetFormatPr baseColWidth="10" defaultColWidth="9.140625" defaultRowHeight="12.75" x14ac:dyDescent="0.2"/>
  <cols>
    <col min="1" max="1" width="11.42578125" customWidth="1"/>
    <col min="2" max="3" width="15.7109375" customWidth="1"/>
    <col min="4" max="5" width="30.7109375" customWidth="1"/>
  </cols>
  <sheetData>
    <row r="1" spans="1:3" x14ac:dyDescent="0.2">
      <c r="A1" t="s">
        <v>1</v>
      </c>
      <c r="B1" t="s">
        <v>2</v>
      </c>
    </row>
    <row r="4" spans="1:3" x14ac:dyDescent="0.2">
      <c r="A4" t="s">
        <v>1</v>
      </c>
      <c r="B4" t="s">
        <v>3</v>
      </c>
    </row>
    <row r="5" spans="1:3" x14ac:dyDescent="0.2">
      <c r="A5" t="s">
        <v>1</v>
      </c>
      <c r="B5" t="s">
        <v>4</v>
      </c>
      <c r="C5" t="s">
        <v>5</v>
      </c>
    </row>
    <row r="6" spans="1:3" x14ac:dyDescent="0.2">
      <c r="A6" t="s">
        <v>102</v>
      </c>
      <c r="B6" s="5" t="s">
        <v>121</v>
      </c>
      <c r="C6" t="s">
        <v>128</v>
      </c>
    </row>
    <row r="7" spans="1:3" x14ac:dyDescent="0.2">
      <c r="A7" t="s">
        <v>102</v>
      </c>
      <c r="B7" t="s">
        <v>6</v>
      </c>
      <c r="C7">
        <v>202612</v>
      </c>
    </row>
    <row r="8" spans="1:3" x14ac:dyDescent="0.2">
      <c r="A8" t="s">
        <v>102</v>
      </c>
      <c r="B8" t="s">
        <v>99</v>
      </c>
      <c r="C8" s="5" t="s">
        <v>144</v>
      </c>
    </row>
    <row r="9" spans="1:3" x14ac:dyDescent="0.2">
      <c r="A9" t="s">
        <v>102</v>
      </c>
      <c r="B9" t="s">
        <v>103</v>
      </c>
      <c r="C9" t="s">
        <v>105</v>
      </c>
    </row>
    <row r="10" spans="1:3" x14ac:dyDescent="0.2">
      <c r="A10" s="5" t="s">
        <v>102</v>
      </c>
      <c r="B10" s="5" t="s">
        <v>146</v>
      </c>
      <c r="C10" s="39" t="s">
        <v>163</v>
      </c>
    </row>
    <row r="12" spans="1:3" x14ac:dyDescent="0.2">
      <c r="A12" t="s">
        <v>1</v>
      </c>
      <c r="B12" t="s">
        <v>7</v>
      </c>
    </row>
    <row r="13" spans="1:3" x14ac:dyDescent="0.2">
      <c r="A13" t="s">
        <v>8</v>
      </c>
      <c r="B13" t="s">
        <v>0</v>
      </c>
      <c r="C13" t="s">
        <v>9</v>
      </c>
    </row>
    <row r="14" spans="1:3" x14ac:dyDescent="0.2">
      <c r="A14" t="s">
        <v>8</v>
      </c>
      <c r="B14" t="s">
        <v>10</v>
      </c>
      <c r="C14" t="s">
        <v>11</v>
      </c>
    </row>
    <row r="15" spans="1:3" x14ac:dyDescent="0.2">
      <c r="A15" t="s">
        <v>8</v>
      </c>
      <c r="B15" t="s">
        <v>55</v>
      </c>
      <c r="C15" t="s">
        <v>56</v>
      </c>
    </row>
    <row r="16" spans="1:3" x14ac:dyDescent="0.2">
      <c r="A16" t="s">
        <v>8</v>
      </c>
      <c r="B16" t="s">
        <v>57</v>
      </c>
      <c r="C16" t="s">
        <v>58</v>
      </c>
    </row>
    <row r="17" spans="1:3" x14ac:dyDescent="0.2">
      <c r="A17" t="s">
        <v>8</v>
      </c>
      <c r="B17" t="s">
        <v>59</v>
      </c>
      <c r="C17" t="s">
        <v>60</v>
      </c>
    </row>
    <row r="18" spans="1:3" x14ac:dyDescent="0.2">
      <c r="A18" t="s">
        <v>8</v>
      </c>
      <c r="B18" t="s">
        <v>61</v>
      </c>
      <c r="C18" t="s">
        <v>62</v>
      </c>
    </row>
    <row r="19" spans="1:3" x14ac:dyDescent="0.2">
      <c r="A19" t="s">
        <v>8</v>
      </c>
      <c r="B19" t="s">
        <v>12</v>
      </c>
      <c r="C19" t="s">
        <v>13</v>
      </c>
    </row>
    <row r="20" spans="1:3" x14ac:dyDescent="0.2">
      <c r="A20" t="s">
        <v>8</v>
      </c>
      <c r="B20" t="s">
        <v>14</v>
      </c>
      <c r="C20" t="s">
        <v>15</v>
      </c>
    </row>
    <row r="21" spans="1:3" x14ac:dyDescent="0.2">
      <c r="A21" t="s">
        <v>8</v>
      </c>
      <c r="B21" t="s">
        <v>16</v>
      </c>
      <c r="C21" t="s">
        <v>17</v>
      </c>
    </row>
    <row r="22" spans="1:3" x14ac:dyDescent="0.2">
      <c r="A22" t="s">
        <v>8</v>
      </c>
      <c r="B22" t="s">
        <v>64</v>
      </c>
      <c r="C22">
        <v>0</v>
      </c>
    </row>
    <row r="23" spans="1:3" x14ac:dyDescent="0.2">
      <c r="A23" t="s">
        <v>1</v>
      </c>
      <c r="B23" t="s">
        <v>18</v>
      </c>
    </row>
    <row r="24" spans="1:3" x14ac:dyDescent="0.2">
      <c r="A24" t="s">
        <v>1</v>
      </c>
      <c r="B24" t="s">
        <v>19</v>
      </c>
    </row>
    <row r="25" spans="1:3" x14ac:dyDescent="0.2">
      <c r="A25" t="s">
        <v>138</v>
      </c>
      <c r="B25" t="s">
        <v>20</v>
      </c>
      <c r="C25" t="s">
        <v>21</v>
      </c>
    </row>
    <row r="26" spans="1:3" x14ac:dyDescent="0.2">
      <c r="A26" t="s">
        <v>138</v>
      </c>
      <c r="B26" t="s">
        <v>22</v>
      </c>
      <c r="C26" t="s">
        <v>23</v>
      </c>
    </row>
    <row r="27" spans="1:3" x14ac:dyDescent="0.2">
      <c r="A27" t="s">
        <v>138</v>
      </c>
      <c r="B27" t="s">
        <v>24</v>
      </c>
      <c r="C27" t="s">
        <v>25</v>
      </c>
    </row>
    <row r="28" spans="1:3" x14ac:dyDescent="0.2">
      <c r="A28" t="s">
        <v>138</v>
      </c>
      <c r="B28" t="s">
        <v>26</v>
      </c>
      <c r="C28" t="s">
        <v>27</v>
      </c>
    </row>
    <row r="29" spans="1:3" x14ac:dyDescent="0.2">
      <c r="A29" t="s">
        <v>138</v>
      </c>
      <c r="B29" t="s">
        <v>28</v>
      </c>
      <c r="C29" t="s">
        <v>29</v>
      </c>
    </row>
    <row r="30" spans="1:3" x14ac:dyDescent="0.2">
      <c r="A30" t="s">
        <v>138</v>
      </c>
      <c r="B30" t="s">
        <v>30</v>
      </c>
      <c r="C30" t="s">
        <v>31</v>
      </c>
    </row>
    <row r="31" spans="1:3" x14ac:dyDescent="0.2">
      <c r="A31" t="s">
        <v>138</v>
      </c>
      <c r="B31" t="s">
        <v>32</v>
      </c>
      <c r="C31" t="s">
        <v>33</v>
      </c>
    </row>
    <row r="32" spans="1:3" x14ac:dyDescent="0.2">
      <c r="A32" t="s">
        <v>138</v>
      </c>
      <c r="B32" t="s">
        <v>34</v>
      </c>
      <c r="C32" t="s">
        <v>35</v>
      </c>
    </row>
    <row r="33" spans="1:5" x14ac:dyDescent="0.2">
      <c r="A33" t="s">
        <v>138</v>
      </c>
      <c r="B33" t="s">
        <v>36</v>
      </c>
      <c r="C33" t="s">
        <v>37</v>
      </c>
    </row>
    <row r="34" spans="1:5" x14ac:dyDescent="0.2">
      <c r="A34" t="s">
        <v>138</v>
      </c>
      <c r="B34" t="s">
        <v>38</v>
      </c>
      <c r="C34" t="s">
        <v>39</v>
      </c>
    </row>
    <row r="35" spans="1:5" x14ac:dyDescent="0.2">
      <c r="A35" t="s">
        <v>138</v>
      </c>
      <c r="B35" t="s">
        <v>40</v>
      </c>
      <c r="C35" t="s">
        <v>41</v>
      </c>
    </row>
    <row r="36" spans="1:5" x14ac:dyDescent="0.2">
      <c r="A36" t="s">
        <v>42</v>
      </c>
      <c r="B36" t="s">
        <v>43</v>
      </c>
      <c r="C36" t="s">
        <v>44</v>
      </c>
    </row>
    <row r="40" spans="1:5" x14ac:dyDescent="0.2">
      <c r="A40" t="s">
        <v>1</v>
      </c>
      <c r="B40" t="s">
        <v>45</v>
      </c>
    </row>
    <row r="41" spans="1:5" x14ac:dyDescent="0.2">
      <c r="A41" t="s">
        <v>1</v>
      </c>
      <c r="B41" t="s">
        <v>46</v>
      </c>
      <c r="C41" t="s">
        <v>47</v>
      </c>
      <c r="D41" t="s">
        <v>48</v>
      </c>
      <c r="E41" t="s">
        <v>49</v>
      </c>
    </row>
    <row r="42" spans="1:5" x14ac:dyDescent="0.2">
      <c r="A42" t="s">
        <v>54</v>
      </c>
      <c r="B42" t="s">
        <v>124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>
    <oddFooter>&amp;L&amp;1#&amp;"Calibri"&amp;8&amp;K000000Sensitivity: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9"/>
  <sheetViews>
    <sheetView showGridLines="0" topLeftCell="A19" workbookViewId="0">
      <selection activeCell="B28" sqref="B28"/>
    </sheetView>
  </sheetViews>
  <sheetFormatPr baseColWidth="10" defaultRowHeight="12.75" x14ac:dyDescent="0.2"/>
  <cols>
    <col min="1" max="1" width="102.5703125" customWidth="1"/>
    <col min="2" max="2" width="46" bestFit="1" customWidth="1"/>
    <col min="3" max="3" width="13.28515625" style="33" bestFit="1" customWidth="1"/>
    <col min="5" max="5" width="13.28515625" bestFit="1" customWidth="1"/>
  </cols>
  <sheetData>
    <row r="1" spans="1:5" x14ac:dyDescent="0.2">
      <c r="A1" s="38" t="s">
        <v>139</v>
      </c>
      <c r="D1" s="33"/>
    </row>
    <row r="2" spans="1:5" x14ac:dyDescent="0.2">
      <c r="A2" s="38"/>
      <c r="D2" s="33"/>
    </row>
    <row r="3" spans="1:5" x14ac:dyDescent="0.2">
      <c r="A3" s="38" t="s">
        <v>143</v>
      </c>
      <c r="D3" s="33"/>
    </row>
    <row r="4" spans="1:5" x14ac:dyDescent="0.2">
      <c r="A4" s="37"/>
      <c r="D4" s="33"/>
    </row>
    <row r="5" spans="1:5" x14ac:dyDescent="0.2">
      <c r="A5" s="38" t="s">
        <v>140</v>
      </c>
      <c r="D5" s="33"/>
    </row>
    <row r="6" spans="1:5" x14ac:dyDescent="0.2">
      <c r="A6" s="38" t="s">
        <v>141</v>
      </c>
      <c r="D6" s="33"/>
    </row>
    <row r="7" spans="1:5" x14ac:dyDescent="0.2">
      <c r="A7" s="37"/>
      <c r="D7" s="33"/>
    </row>
    <row r="8" spans="1:5" x14ac:dyDescent="0.2">
      <c r="A8" s="37"/>
      <c r="D8" s="33"/>
    </row>
    <row r="9" spans="1:5" x14ac:dyDescent="0.2">
      <c r="A9" s="37"/>
      <c r="D9" s="33"/>
    </row>
    <row r="10" spans="1:5" x14ac:dyDescent="0.2">
      <c r="A10" s="37"/>
      <c r="D10" s="33"/>
    </row>
    <row r="11" spans="1:5" x14ac:dyDescent="0.2">
      <c r="A11" s="37"/>
      <c r="D11" s="33"/>
    </row>
    <row r="12" spans="1:5" x14ac:dyDescent="0.2">
      <c r="A12" s="37"/>
      <c r="D12" s="33"/>
    </row>
    <row r="13" spans="1:5" x14ac:dyDescent="0.2">
      <c r="A13" s="38" t="s">
        <v>142</v>
      </c>
      <c r="D13" s="33"/>
    </row>
    <row r="14" spans="1:5" x14ac:dyDescent="0.2">
      <c r="A14" s="37"/>
      <c r="E14" s="33"/>
    </row>
    <row r="15" spans="1:5" x14ac:dyDescent="0.2">
      <c r="A15" s="38" t="s">
        <v>145</v>
      </c>
      <c r="E15" s="33"/>
    </row>
    <row r="16" spans="1:5" x14ac:dyDescent="0.2">
      <c r="A16" s="37"/>
      <c r="E16" s="33"/>
    </row>
    <row r="17" spans="1:5" x14ac:dyDescent="0.2">
      <c r="A17" s="38" t="s">
        <v>150</v>
      </c>
      <c r="E17" s="33"/>
    </row>
    <row r="18" spans="1:5" x14ac:dyDescent="0.2">
      <c r="A18" s="37"/>
      <c r="E18" s="33"/>
    </row>
    <row r="19" spans="1:5" x14ac:dyDescent="0.2">
      <c r="A19" s="38" t="s">
        <v>151</v>
      </c>
      <c r="E19" s="33"/>
    </row>
    <row r="20" spans="1:5" x14ac:dyDescent="0.2">
      <c r="A20" s="37"/>
      <c r="E20" s="33"/>
    </row>
    <row r="21" spans="1:5" x14ac:dyDescent="0.2">
      <c r="A21" s="37"/>
      <c r="E21" s="33"/>
    </row>
    <row r="22" spans="1:5" x14ac:dyDescent="0.2">
      <c r="A22" s="37"/>
      <c r="E22" s="33"/>
    </row>
    <row r="23" spans="1:5" x14ac:dyDescent="0.2">
      <c r="A23" s="37"/>
      <c r="E23" s="33"/>
    </row>
    <row r="24" spans="1:5" x14ac:dyDescent="0.2">
      <c r="A24" s="37"/>
      <c r="E24" s="33"/>
    </row>
    <row r="25" spans="1:5" x14ac:dyDescent="0.2">
      <c r="A25" s="37"/>
      <c r="E25" s="33"/>
    </row>
    <row r="26" spans="1:5" x14ac:dyDescent="0.2">
      <c r="A26" s="37"/>
      <c r="E26" s="33"/>
    </row>
    <row r="27" spans="1:5" x14ac:dyDescent="0.2">
      <c r="A27" s="38" t="s">
        <v>152</v>
      </c>
      <c r="E27" s="33"/>
    </row>
    <row r="28" spans="1:5" x14ac:dyDescent="0.2">
      <c r="A28" s="37"/>
      <c r="E28" s="33"/>
    </row>
    <row r="29" spans="1:5" x14ac:dyDescent="0.2">
      <c r="A29" s="38" t="s">
        <v>153</v>
      </c>
      <c r="E29" s="33"/>
    </row>
    <row r="30" spans="1:5" x14ac:dyDescent="0.2">
      <c r="A30" s="37"/>
      <c r="E30" s="33"/>
    </row>
    <row r="31" spans="1:5" x14ac:dyDescent="0.2">
      <c r="A31" s="38" t="s">
        <v>154</v>
      </c>
      <c r="E31" s="33"/>
    </row>
    <row r="32" spans="1:5" x14ac:dyDescent="0.2">
      <c r="A32" s="37"/>
      <c r="E32" s="33"/>
    </row>
    <row r="33" spans="1:5" x14ac:dyDescent="0.2">
      <c r="A33" s="37"/>
      <c r="E33" s="33"/>
    </row>
    <row r="34" spans="1:5" x14ac:dyDescent="0.2">
      <c r="A34" s="37"/>
      <c r="E34" s="33"/>
    </row>
    <row r="35" spans="1:5" x14ac:dyDescent="0.2">
      <c r="A35" s="37"/>
      <c r="E35" s="33"/>
    </row>
    <row r="36" spans="1:5" x14ac:dyDescent="0.2">
      <c r="A36" s="37"/>
      <c r="E36" s="33"/>
    </row>
    <row r="37" spans="1:5" x14ac:dyDescent="0.2">
      <c r="A37" s="37"/>
      <c r="E37" s="33"/>
    </row>
    <row r="38" spans="1:5" x14ac:dyDescent="0.2">
      <c r="A38" s="38" t="s">
        <v>155</v>
      </c>
      <c r="E38" s="33"/>
    </row>
    <row r="39" spans="1:5" x14ac:dyDescent="0.2">
      <c r="A39" s="37"/>
      <c r="E39" s="33"/>
    </row>
    <row r="40" spans="1:5" x14ac:dyDescent="0.2">
      <c r="A40" s="37"/>
      <c r="E40" s="33"/>
    </row>
    <row r="41" spans="1:5" x14ac:dyDescent="0.2">
      <c r="E41" s="33"/>
    </row>
    <row r="42" spans="1:5" x14ac:dyDescent="0.2">
      <c r="E42" s="33"/>
    </row>
    <row r="43" spans="1:5" x14ac:dyDescent="0.2">
      <c r="E43" s="33"/>
    </row>
    <row r="44" spans="1:5" x14ac:dyDescent="0.2">
      <c r="E44" s="33"/>
    </row>
    <row r="45" spans="1:5" x14ac:dyDescent="0.2">
      <c r="E45" s="33"/>
    </row>
    <row r="46" spans="1:5" x14ac:dyDescent="0.2">
      <c r="E46" s="33"/>
    </row>
    <row r="47" spans="1:5" x14ac:dyDescent="0.2">
      <c r="E47" s="33"/>
    </row>
    <row r="48" spans="1:5" x14ac:dyDescent="0.2">
      <c r="E48" s="33"/>
    </row>
    <row r="49" spans="4:5" x14ac:dyDescent="0.2">
      <c r="E49" s="33"/>
    </row>
    <row r="50" spans="4:5" x14ac:dyDescent="0.2">
      <c r="E50" s="33"/>
    </row>
    <row r="51" spans="4:5" x14ac:dyDescent="0.2">
      <c r="E51" s="33"/>
    </row>
    <row r="52" spans="4:5" x14ac:dyDescent="0.2">
      <c r="E52" s="33"/>
    </row>
    <row r="53" spans="4:5" x14ac:dyDescent="0.2">
      <c r="E53" s="33"/>
    </row>
    <row r="54" spans="4:5" x14ac:dyDescent="0.2">
      <c r="E54" s="33"/>
    </row>
    <row r="55" spans="4:5" x14ac:dyDescent="0.2">
      <c r="E55" s="33"/>
    </row>
    <row r="56" spans="4:5" x14ac:dyDescent="0.2">
      <c r="D56" s="33"/>
    </row>
    <row r="57" spans="4:5" x14ac:dyDescent="0.2">
      <c r="D57" s="33"/>
    </row>
    <row r="58" spans="4:5" x14ac:dyDescent="0.2">
      <c r="D58" s="33"/>
    </row>
    <row r="59" spans="4:5" x14ac:dyDescent="0.2">
      <c r="D59" s="33"/>
    </row>
    <row r="60" spans="4:5" x14ac:dyDescent="0.2">
      <c r="D60" s="33"/>
    </row>
    <row r="61" spans="4:5" x14ac:dyDescent="0.2">
      <c r="E61" s="33"/>
    </row>
    <row r="62" spans="4:5" x14ac:dyDescent="0.2">
      <c r="E62" s="33"/>
    </row>
    <row r="63" spans="4:5" x14ac:dyDescent="0.2">
      <c r="E63" s="33"/>
    </row>
    <row r="64" spans="4:5" x14ac:dyDescent="0.2">
      <c r="E64" s="33"/>
    </row>
    <row r="65" spans="5:5" x14ac:dyDescent="0.2">
      <c r="E65" s="33"/>
    </row>
    <row r="66" spans="5:5" x14ac:dyDescent="0.2">
      <c r="E66" s="33"/>
    </row>
    <row r="67" spans="5:5" x14ac:dyDescent="0.2">
      <c r="E67" s="33"/>
    </row>
    <row r="68" spans="5:5" x14ac:dyDescent="0.2">
      <c r="E68" s="33"/>
    </row>
    <row r="69" spans="5:5" x14ac:dyDescent="0.2">
      <c r="E69" s="33"/>
    </row>
    <row r="70" spans="5:5" x14ac:dyDescent="0.2">
      <c r="E70" s="33"/>
    </row>
    <row r="71" spans="5:5" x14ac:dyDescent="0.2">
      <c r="E71" s="33"/>
    </row>
    <row r="72" spans="5:5" x14ac:dyDescent="0.2">
      <c r="E72" s="33"/>
    </row>
    <row r="73" spans="5:5" x14ac:dyDescent="0.2">
      <c r="E73" s="33"/>
    </row>
    <row r="74" spans="5:5" x14ac:dyDescent="0.2">
      <c r="E74" s="33"/>
    </row>
    <row r="75" spans="5:5" x14ac:dyDescent="0.2">
      <c r="E75" s="33"/>
    </row>
    <row r="76" spans="5:5" x14ac:dyDescent="0.2">
      <c r="E76" s="33"/>
    </row>
    <row r="77" spans="5:5" x14ac:dyDescent="0.2">
      <c r="E77" s="33"/>
    </row>
    <row r="78" spans="5:5" x14ac:dyDescent="0.2">
      <c r="E78" s="33"/>
    </row>
    <row r="79" spans="5:5" x14ac:dyDescent="0.2">
      <c r="E79" s="33"/>
    </row>
    <row r="80" spans="5:5" x14ac:dyDescent="0.2">
      <c r="E80" s="33"/>
    </row>
    <row r="81" spans="5:5" x14ac:dyDescent="0.2">
      <c r="E81" s="33"/>
    </row>
    <row r="82" spans="5:5" x14ac:dyDescent="0.2">
      <c r="E82" s="33"/>
    </row>
    <row r="83" spans="5:5" x14ac:dyDescent="0.2">
      <c r="E83" s="33"/>
    </row>
    <row r="84" spans="5:5" x14ac:dyDescent="0.2">
      <c r="E84" s="33"/>
    </row>
    <row r="85" spans="5:5" x14ac:dyDescent="0.2">
      <c r="E85" s="33"/>
    </row>
    <row r="86" spans="5:5" x14ac:dyDescent="0.2">
      <c r="E86" s="33"/>
    </row>
    <row r="87" spans="5:5" x14ac:dyDescent="0.2">
      <c r="E87" s="33"/>
    </row>
    <row r="88" spans="5:5" x14ac:dyDescent="0.2">
      <c r="E88" s="33"/>
    </row>
    <row r="89" spans="5:5" x14ac:dyDescent="0.2">
      <c r="E89" s="33"/>
    </row>
    <row r="90" spans="5:5" x14ac:dyDescent="0.2">
      <c r="E90" s="33"/>
    </row>
    <row r="91" spans="5:5" x14ac:dyDescent="0.2">
      <c r="E91" s="33"/>
    </row>
    <row r="92" spans="5:5" x14ac:dyDescent="0.2">
      <c r="E92" s="33"/>
    </row>
    <row r="93" spans="5:5" x14ac:dyDescent="0.2">
      <c r="E93" s="33"/>
    </row>
    <row r="94" spans="5:5" x14ac:dyDescent="0.2">
      <c r="E94" s="33"/>
    </row>
    <row r="95" spans="5:5" x14ac:dyDescent="0.2">
      <c r="E95" s="33"/>
    </row>
    <row r="96" spans="5:5" x14ac:dyDescent="0.2">
      <c r="E96" s="33"/>
    </row>
    <row r="97" spans="5:5" x14ac:dyDescent="0.2">
      <c r="E97" s="33"/>
    </row>
    <row r="98" spans="5:5" x14ac:dyDescent="0.2">
      <c r="E98" s="33"/>
    </row>
    <row r="99" spans="5:5" x14ac:dyDescent="0.2">
      <c r="E99" s="33"/>
    </row>
    <row r="100" spans="5:5" x14ac:dyDescent="0.2">
      <c r="E100" s="33"/>
    </row>
    <row r="101" spans="5:5" x14ac:dyDescent="0.2">
      <c r="E101" s="33"/>
    </row>
    <row r="102" spans="5:5" x14ac:dyDescent="0.2">
      <c r="E102" s="33"/>
    </row>
    <row r="103" spans="5:5" x14ac:dyDescent="0.2">
      <c r="E103" s="33"/>
    </row>
    <row r="104" spans="5:5" x14ac:dyDescent="0.2">
      <c r="E104" s="33"/>
    </row>
    <row r="105" spans="5:5" x14ac:dyDescent="0.2">
      <c r="E105" s="33"/>
    </row>
    <row r="106" spans="5:5" x14ac:dyDescent="0.2">
      <c r="E106" s="33"/>
    </row>
    <row r="107" spans="5:5" x14ac:dyDescent="0.2">
      <c r="E107" s="33"/>
    </row>
    <row r="108" spans="5:5" x14ac:dyDescent="0.2">
      <c r="E108" s="33"/>
    </row>
    <row r="109" spans="5:5" x14ac:dyDescent="0.2">
      <c r="E109" s="33"/>
    </row>
    <row r="110" spans="5:5" x14ac:dyDescent="0.2">
      <c r="E110" s="33"/>
    </row>
    <row r="111" spans="5:5" x14ac:dyDescent="0.2">
      <c r="E111" s="33"/>
    </row>
    <row r="112" spans="5:5" x14ac:dyDescent="0.2">
      <c r="E112" s="33"/>
    </row>
    <row r="113" spans="4:5" x14ac:dyDescent="0.2">
      <c r="E113" s="33"/>
    </row>
    <row r="114" spans="4:5" x14ac:dyDescent="0.2">
      <c r="E114" s="33"/>
    </row>
    <row r="115" spans="4:5" x14ac:dyDescent="0.2">
      <c r="E115" s="33"/>
    </row>
    <row r="116" spans="4:5" x14ac:dyDescent="0.2">
      <c r="E116" s="33"/>
    </row>
    <row r="117" spans="4:5" x14ac:dyDescent="0.2">
      <c r="E117" s="33"/>
    </row>
    <row r="118" spans="4:5" x14ac:dyDescent="0.2">
      <c r="E118" s="33"/>
    </row>
    <row r="119" spans="4:5" x14ac:dyDescent="0.2">
      <c r="E119" s="33"/>
    </row>
    <row r="120" spans="4:5" x14ac:dyDescent="0.2">
      <c r="E120" s="33"/>
    </row>
    <row r="121" spans="4:5" x14ac:dyDescent="0.2">
      <c r="E121" s="33"/>
    </row>
    <row r="122" spans="4:5" x14ac:dyDescent="0.2">
      <c r="E122" s="33"/>
    </row>
    <row r="123" spans="4:5" x14ac:dyDescent="0.2">
      <c r="E123" s="33"/>
    </row>
    <row r="124" spans="4:5" x14ac:dyDescent="0.2">
      <c r="E124" s="33"/>
    </row>
    <row r="125" spans="4:5" x14ac:dyDescent="0.2">
      <c r="E125" s="33"/>
    </row>
    <row r="126" spans="4:5" x14ac:dyDescent="0.2">
      <c r="E126" s="33"/>
    </row>
    <row r="127" spans="4:5" x14ac:dyDescent="0.2">
      <c r="D127" s="33"/>
    </row>
    <row r="128" spans="4:5" x14ac:dyDescent="0.2">
      <c r="D128" s="33"/>
    </row>
    <row r="129" spans="4:4" x14ac:dyDescent="0.2">
      <c r="D129" s="33"/>
    </row>
    <row r="130" spans="4:4" x14ac:dyDescent="0.2">
      <c r="D130" s="33"/>
    </row>
    <row r="131" spans="4:4" x14ac:dyDescent="0.2">
      <c r="D131" s="33"/>
    </row>
    <row r="132" spans="4:4" x14ac:dyDescent="0.2">
      <c r="D132" s="33"/>
    </row>
    <row r="133" spans="4:4" x14ac:dyDescent="0.2">
      <c r="D133" s="33"/>
    </row>
    <row r="134" spans="4:4" x14ac:dyDescent="0.2">
      <c r="D134" s="33"/>
    </row>
    <row r="135" spans="4:4" x14ac:dyDescent="0.2">
      <c r="D135" s="33"/>
    </row>
    <row r="136" spans="4:4" x14ac:dyDescent="0.2">
      <c r="D136" s="33"/>
    </row>
    <row r="137" spans="4:4" x14ac:dyDescent="0.2">
      <c r="D137" s="33"/>
    </row>
    <row r="138" spans="4:4" x14ac:dyDescent="0.2">
      <c r="D138" s="33"/>
    </row>
    <row r="139" spans="4:4" x14ac:dyDescent="0.2">
      <c r="D139" s="33"/>
    </row>
    <row r="140" spans="4:4" x14ac:dyDescent="0.2">
      <c r="D140" s="33"/>
    </row>
    <row r="141" spans="4:4" x14ac:dyDescent="0.2">
      <c r="D141" s="33"/>
    </row>
    <row r="142" spans="4:4" x14ac:dyDescent="0.2">
      <c r="D142" s="33"/>
    </row>
    <row r="143" spans="4:4" x14ac:dyDescent="0.2">
      <c r="D143" s="33"/>
    </row>
    <row r="147" spans="4:6" x14ac:dyDescent="0.2">
      <c r="D147" s="33"/>
    </row>
    <row r="148" spans="4:6" x14ac:dyDescent="0.2">
      <c r="D148" s="33"/>
    </row>
    <row r="149" spans="4:6" x14ac:dyDescent="0.2">
      <c r="D149" s="33"/>
    </row>
    <row r="150" spans="4:6" x14ac:dyDescent="0.2">
      <c r="D150" s="33"/>
    </row>
    <row r="151" spans="4:6" x14ac:dyDescent="0.2">
      <c r="D151" s="33"/>
    </row>
    <row r="152" spans="4:6" x14ac:dyDescent="0.2">
      <c r="F152" s="33"/>
    </row>
    <row r="153" spans="4:6" x14ac:dyDescent="0.2">
      <c r="F153" s="33"/>
    </row>
    <row r="154" spans="4:6" x14ac:dyDescent="0.2">
      <c r="D154" s="33"/>
    </row>
    <row r="155" spans="4:6" x14ac:dyDescent="0.2">
      <c r="F155" s="33"/>
    </row>
    <row r="156" spans="4:6" x14ac:dyDescent="0.2">
      <c r="F156" s="33"/>
    </row>
    <row r="157" spans="4:6" x14ac:dyDescent="0.2">
      <c r="E157" s="33"/>
    </row>
    <row r="158" spans="4:6" x14ac:dyDescent="0.2">
      <c r="E158" s="33"/>
    </row>
    <row r="159" spans="4:6" x14ac:dyDescent="0.2">
      <c r="E159" s="33"/>
    </row>
    <row r="160" spans="4:6" x14ac:dyDescent="0.2">
      <c r="E160" s="33"/>
    </row>
    <row r="161" spans="5:5" x14ac:dyDescent="0.2">
      <c r="E161" s="33"/>
    </row>
    <row r="162" spans="5:5" x14ac:dyDescent="0.2">
      <c r="E162" s="33"/>
    </row>
    <row r="163" spans="5:5" x14ac:dyDescent="0.2">
      <c r="E163" s="33"/>
    </row>
    <row r="164" spans="5:5" x14ac:dyDescent="0.2">
      <c r="E164" s="33"/>
    </row>
    <row r="165" spans="5:5" x14ac:dyDescent="0.2">
      <c r="E165" s="33"/>
    </row>
    <row r="166" spans="5:5" x14ac:dyDescent="0.2">
      <c r="E166" s="33"/>
    </row>
    <row r="167" spans="5:5" x14ac:dyDescent="0.2">
      <c r="E167" s="33"/>
    </row>
    <row r="168" spans="5:5" x14ac:dyDescent="0.2">
      <c r="E168" s="33"/>
    </row>
    <row r="169" spans="5:5" x14ac:dyDescent="0.2">
      <c r="E169" s="33"/>
    </row>
    <row r="170" spans="5:5" x14ac:dyDescent="0.2">
      <c r="E170" s="33"/>
    </row>
    <row r="171" spans="5:5" x14ac:dyDescent="0.2">
      <c r="E171" s="33"/>
    </row>
    <row r="172" spans="5:5" x14ac:dyDescent="0.2">
      <c r="E172" s="33"/>
    </row>
    <row r="173" spans="5:5" x14ac:dyDescent="0.2">
      <c r="E173" s="33"/>
    </row>
    <row r="174" spans="5:5" x14ac:dyDescent="0.2">
      <c r="E174" s="33"/>
    </row>
    <row r="175" spans="5:5" x14ac:dyDescent="0.2">
      <c r="E175" s="33"/>
    </row>
    <row r="176" spans="5:5" x14ac:dyDescent="0.2">
      <c r="E176" s="33"/>
    </row>
    <row r="177" spans="4:5" x14ac:dyDescent="0.2">
      <c r="E177" s="33"/>
    </row>
    <row r="178" spans="4:5" x14ac:dyDescent="0.2">
      <c r="E178" s="33"/>
    </row>
    <row r="179" spans="4:5" x14ac:dyDescent="0.2">
      <c r="E179" s="33"/>
    </row>
    <row r="180" spans="4:5" x14ac:dyDescent="0.2">
      <c r="E180" s="33"/>
    </row>
    <row r="181" spans="4:5" x14ac:dyDescent="0.2">
      <c r="E181" s="33"/>
    </row>
    <row r="182" spans="4:5" x14ac:dyDescent="0.2">
      <c r="E182" s="33"/>
    </row>
    <row r="183" spans="4:5" x14ac:dyDescent="0.2">
      <c r="D183" s="33"/>
    </row>
    <row r="184" spans="4:5" x14ac:dyDescent="0.2">
      <c r="D184" s="33"/>
    </row>
    <row r="185" spans="4:5" x14ac:dyDescent="0.2">
      <c r="D185" s="33"/>
    </row>
    <row r="186" spans="4:5" x14ac:dyDescent="0.2">
      <c r="D186" s="33"/>
    </row>
    <row r="187" spans="4:5" x14ac:dyDescent="0.2">
      <c r="D187" s="33"/>
    </row>
    <row r="188" spans="4:5" x14ac:dyDescent="0.2">
      <c r="D188" s="33"/>
    </row>
    <row r="189" spans="4:5" x14ac:dyDescent="0.2">
      <c r="D189" s="33"/>
    </row>
    <row r="190" spans="4:5" x14ac:dyDescent="0.2">
      <c r="D190" s="33"/>
    </row>
    <row r="191" spans="4:5" x14ac:dyDescent="0.2">
      <c r="D191" s="33"/>
    </row>
    <row r="192" spans="4:5" x14ac:dyDescent="0.2">
      <c r="E192" s="33"/>
    </row>
    <row r="193" spans="4:6" x14ac:dyDescent="0.2">
      <c r="F193" s="33"/>
    </row>
    <row r="194" spans="4:6" x14ac:dyDescent="0.2">
      <c r="F194" s="33"/>
    </row>
    <row r="195" spans="4:6" x14ac:dyDescent="0.2">
      <c r="D195" s="33"/>
    </row>
    <row r="196" spans="4:6" x14ac:dyDescent="0.2">
      <c r="E196" s="33"/>
    </row>
    <row r="197" spans="4:6" x14ac:dyDescent="0.2">
      <c r="F197" s="33"/>
    </row>
    <row r="198" spans="4:6" x14ac:dyDescent="0.2">
      <c r="F198" s="33"/>
    </row>
    <row r="199" spans="4:6" x14ac:dyDescent="0.2">
      <c r="D199" s="33"/>
    </row>
    <row r="200" spans="4:6" x14ac:dyDescent="0.2">
      <c r="D200" s="33"/>
    </row>
    <row r="201" spans="4:6" x14ac:dyDescent="0.2">
      <c r="E201" s="33"/>
    </row>
    <row r="202" spans="4:6" x14ac:dyDescent="0.2">
      <c r="E202" s="33"/>
    </row>
    <row r="203" spans="4:6" x14ac:dyDescent="0.2">
      <c r="E203" s="33"/>
    </row>
    <row r="204" spans="4:6" x14ac:dyDescent="0.2">
      <c r="E204" s="33"/>
    </row>
    <row r="205" spans="4:6" x14ac:dyDescent="0.2">
      <c r="D205" s="33"/>
    </row>
    <row r="206" spans="4:6" x14ac:dyDescent="0.2">
      <c r="F206" s="33"/>
    </row>
    <row r="207" spans="4:6" x14ac:dyDescent="0.2">
      <c r="D207" s="33"/>
    </row>
    <row r="208" spans="4:6" x14ac:dyDescent="0.2">
      <c r="F208" s="33"/>
    </row>
    <row r="209" spans="6:6" x14ac:dyDescent="0.2">
      <c r="F209" s="3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C6F633D740144589454E6DC5320E68" ma:contentTypeVersion="7" ma:contentTypeDescription="Create a new document." ma:contentTypeScope="" ma:versionID="b524550e1e224866e80de16db7848d35">
  <xsd:schema xmlns:xsd="http://www.w3.org/2001/XMLSchema" xmlns:xs="http://www.w3.org/2001/XMLSchema" xmlns:p="http://schemas.microsoft.com/office/2006/metadata/properties" xmlns:ns2="cf337dcb-66f7-4e7c-a16f-5bea594ebf78" targetNamespace="http://schemas.microsoft.com/office/2006/metadata/properties" ma:root="true" ma:fieldsID="04b67e9e62a51609c90d0755c4e17142" ns2:_="">
    <xsd:import namespace="cf337dcb-66f7-4e7c-a16f-5bea594ebf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37dcb-66f7-4e7c-a16f-5bea594eb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E68E22-F0FB-4CD1-9987-4DEEBB144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395AD0-2E40-431C-AEAB-A63A93784E3A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f337dcb-66f7-4e7c-a16f-5bea594ebf7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82A01F7-62E1-4D3E-B9A7-E77167796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37dcb-66f7-4e7c-a16f-5bea594eb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_options</vt:lpstr>
      <vt:lpstr>KL_ODR</vt:lpstr>
      <vt:lpstr>_control</vt:lpstr>
      <vt:lpstr>Rutine</vt:lpstr>
      <vt:lpstr>KL_ODR!Utskriftsområde</vt:lpstr>
      <vt:lpstr>KL_ODR!Utskriftstitler</vt:lpstr>
    </vt:vector>
  </TitlesOfParts>
  <Company>Serve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 Myhre</dc:creator>
  <cp:lastModifiedBy>Lars Petter Homme</cp:lastModifiedBy>
  <cp:lastPrinted>2023-11-13T09:33:32Z</cp:lastPrinted>
  <dcterms:created xsi:type="dcterms:W3CDTF">2002-10-14T19:43:19Z</dcterms:created>
  <dcterms:modified xsi:type="dcterms:W3CDTF">2026-05-11T06:54:56Z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jan.lundsbakken@evry.com</vt:lpwstr>
  </property>
  <property fmtid="{D5CDD505-2E9C-101B-9397-08002B2CF9AE}" pid="5" name="MSIP_Label_2fef85ea-3e38-424b-a536-85f7ca35fb6d_SetDate">
    <vt:lpwstr>2019-07-05T12:43:42.1206350Z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ef76a026-209b-437d-a14c-d09e0453ffe1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0x01010026C6F633D740144589454E6DC5320E68</vt:lpwstr>
  </property>
</Properties>
</file>